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codeName="ThisWorkbook"/>
  <mc:AlternateContent xmlns:mc="http://schemas.openxmlformats.org/markup-compatibility/2006">
    <mc:Choice Requires="x15">
      <x15ac:absPath xmlns:x15ac="http://schemas.microsoft.com/office/spreadsheetml/2010/11/ac" url="\\jice-fs1\技術・調達政策グループ\部内＋ゲスト\K2\受託事業関連\5301_諸経費及び工事コスト（共有）\2020年度（R2）\★★R2調査票\201216_調査票・マニュアル修正\201216_下水\"/>
    </mc:Choice>
  </mc:AlternateContent>
  <xr:revisionPtr revIDLastSave="0" documentId="13_ncr:1_{1B869F7B-A6CD-4270-BBE5-1C4E5932550B}" xr6:coauthVersionLast="45" xr6:coauthVersionMax="45" xr10:uidLastSave="{00000000-0000-0000-0000-000000000000}"/>
  <workbookProtection workbookAlgorithmName="SHA-512" workbookHashValue="rYTseFUUbPOSaaivsinUdcbHBacnt1tHH/AbIi0XIUDGw6uoz05PfSBsBbhrilZ3C8pZ5oQSaPgUjNGhQYNfyQ==" workbookSaltValue="vYgXHiJJvSx9a6dVBCAsuw==" workbookSpinCount="100000" lockStructure="1"/>
  <bookViews>
    <workbookView xWindow="5670" yWindow="885" windowWidth="21315" windowHeight="15135" tabRatio="565" xr2:uid="{00000000-000D-0000-FFFF-FFFF00000000}"/>
  </bookViews>
  <sheets>
    <sheet name="開始画面" sheetId="24" r:id="rId1"/>
    <sheet name="工事情報" sheetId="25" r:id="rId2"/>
    <sheet name="一般事項" sheetId="9" r:id="rId3"/>
    <sheet name="発注１" sheetId="20" r:id="rId4"/>
    <sheet name="発注２" sheetId="21" r:id="rId5"/>
    <sheet name="修正履歴" sheetId="27" state="hidden" r:id="rId6"/>
    <sheet name="基礎データ" sheetId="26" state="hidden" r:id="rId7"/>
  </sheets>
  <definedNames>
    <definedName name="_xlnm._FilterDatabase" localSheetId="5" hidden="1">修正履歴!$D$3:$H$5</definedName>
    <definedName name="_xlnm._FilterDatabase" localSheetId="3" hidden="1">発注１!#REF!</definedName>
    <definedName name="H28基準書_共通仮設">一般事項!$M$2:$M$8</definedName>
    <definedName name="H29基準書_共通仮設">一般事項!$J$2:$J$9</definedName>
    <definedName name="H30基準書_共通仮設">一般事項!$J$31:$J$39</definedName>
    <definedName name="H31基準書_共通仮設">一般事項!$J$44:$J$52</definedName>
    <definedName name="_xlnm.Print_Area" localSheetId="2">一般事項!$B$1:$H$56</definedName>
    <definedName name="_xlnm.Print_Area" localSheetId="1">工事情報!$B$2:$I$57</definedName>
    <definedName name="_xlnm.Print_Area" localSheetId="3">発注１!$A$1:$AJ$27</definedName>
    <definedName name="_xlnm.Print_Titles" localSheetId="5">修正履歴!$1:$3</definedName>
    <definedName name="令和02基準書_共通仮設">一般事項!$J$57:$J$68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9" i="20" l="1"/>
  <c r="H25" i="21" l="1"/>
  <c r="H26" i="21"/>
  <c r="I43" i="21" l="1"/>
  <c r="A5" i="26" l="1"/>
  <c r="I14" i="9" l="1"/>
  <c r="W29" i="9" l="1"/>
  <c r="W28" i="9"/>
  <c r="F17" i="9" l="1"/>
  <c r="W60" i="9" l="1"/>
  <c r="W59" i="9"/>
  <c r="W58" i="9"/>
  <c r="W57" i="9"/>
  <c r="W56" i="9"/>
  <c r="W55" i="9"/>
  <c r="W54" i="9"/>
  <c r="W53" i="9"/>
  <c r="W52" i="9"/>
  <c r="W51" i="9"/>
  <c r="W50" i="9"/>
  <c r="W49" i="9"/>
  <c r="W48" i="9"/>
  <c r="W47" i="9"/>
  <c r="W46" i="9"/>
  <c r="W45" i="9"/>
  <c r="W44" i="9"/>
  <c r="W43" i="9"/>
  <c r="W42" i="9"/>
  <c r="W41" i="9"/>
  <c r="W40" i="9"/>
  <c r="W39" i="9"/>
  <c r="W38" i="9"/>
  <c r="W37" i="9"/>
  <c r="W36" i="9"/>
  <c r="W35" i="9"/>
  <c r="W34" i="9"/>
  <c r="W33" i="9"/>
  <c r="W32" i="9"/>
  <c r="W31" i="9"/>
  <c r="W30" i="9"/>
  <c r="W27" i="9"/>
  <c r="W26" i="9"/>
  <c r="W25" i="9"/>
  <c r="W24" i="9"/>
  <c r="W23" i="9"/>
  <c r="W22" i="9"/>
  <c r="W21" i="9"/>
  <c r="W20" i="9"/>
  <c r="W19" i="9"/>
  <c r="W18" i="9"/>
  <c r="W17" i="9"/>
  <c r="W16" i="9"/>
  <c r="W15" i="9"/>
  <c r="W14" i="9"/>
  <c r="W13" i="9"/>
  <c r="W12" i="9"/>
  <c r="W11" i="9"/>
  <c r="W10" i="9"/>
  <c r="W9" i="9"/>
  <c r="W8" i="9"/>
  <c r="W7" i="9"/>
  <c r="W6" i="9"/>
  <c r="W5" i="9"/>
  <c r="W4" i="9"/>
  <c r="W3" i="9"/>
  <c r="F15" i="9" l="1"/>
  <c r="F14" i="9"/>
  <c r="F13" i="9" l="1"/>
  <c r="I16" i="21" l="1"/>
  <c r="I15" i="21"/>
  <c r="I38" i="21" l="1"/>
  <c r="I34" i="21"/>
  <c r="O5" i="26" l="1"/>
  <c r="N5" i="26"/>
  <c r="M5" i="26"/>
  <c r="L5" i="26"/>
  <c r="I5" i="26"/>
  <c r="H5" i="26"/>
  <c r="E5" i="26"/>
  <c r="D5" i="26"/>
  <c r="C5" i="26"/>
  <c r="F9" i="25" l="1"/>
  <c r="H29" i="21"/>
  <c r="H47" i="21"/>
  <c r="I22" i="21"/>
  <c r="I21" i="21"/>
  <c r="I19" i="21"/>
  <c r="I18" i="21"/>
  <c r="I17" i="21"/>
  <c r="I14" i="21"/>
  <c r="I13" i="21"/>
  <c r="I12" i="21"/>
  <c r="I11" i="21"/>
  <c r="J14" i="25"/>
  <c r="J14" i="9" s="1"/>
  <c r="E17" i="9"/>
  <c r="E6" i="25"/>
  <c r="E5" i="25"/>
  <c r="E49" i="9"/>
  <c r="F8" i="25"/>
  <c r="F7" i="25"/>
  <c r="F6" i="25"/>
  <c r="F4" i="25"/>
  <c r="F3" i="25"/>
  <c r="W2" i="25"/>
  <c r="G29" i="21"/>
  <c r="G27" i="21" s="1"/>
  <c r="G47" i="21"/>
  <c r="I48" i="21"/>
  <c r="I49" i="21"/>
  <c r="H60" i="21"/>
  <c r="H59" i="21"/>
  <c r="H58" i="21"/>
  <c r="I55" i="21"/>
  <c r="I30" i="21"/>
  <c r="I31" i="21"/>
  <c r="F16" i="9"/>
  <c r="F4" i="9"/>
  <c r="F5" i="9"/>
  <c r="F6" i="9"/>
  <c r="F7" i="9"/>
  <c r="F8" i="9"/>
  <c r="F9" i="9"/>
  <c r="AE7" i="20"/>
  <c r="AE8" i="20"/>
  <c r="AE9" i="20"/>
  <c r="AE10" i="20"/>
  <c r="AE11" i="20"/>
  <c r="AE12" i="20"/>
  <c r="T13" i="20"/>
  <c r="S13" i="20"/>
  <c r="I40" i="21"/>
  <c r="I52" i="21"/>
  <c r="I51" i="21"/>
  <c r="I50" i="21"/>
  <c r="I45" i="21"/>
  <c r="I44" i="21"/>
  <c r="I42" i="21"/>
  <c r="I41" i="21"/>
  <c r="I39" i="21"/>
  <c r="I37" i="21"/>
  <c r="I36" i="21"/>
  <c r="I35" i="21"/>
  <c r="I33" i="21"/>
  <c r="I32" i="21"/>
  <c r="I28" i="21"/>
  <c r="H10" i="21" l="1"/>
  <c r="H8" i="21" s="1"/>
  <c r="H27" i="21"/>
  <c r="I47" i="21"/>
  <c r="AE13" i="20"/>
  <c r="J16" i="25"/>
  <c r="F5" i="25"/>
  <c r="H5" i="25" s="1"/>
  <c r="I29" i="21"/>
  <c r="I27" i="21"/>
  <c r="G26" i="21"/>
  <c r="G25" i="21" l="1"/>
  <c r="I26" i="21"/>
  <c r="G53" i="21" l="1"/>
  <c r="I53" i="21" s="1"/>
  <c r="I25" i="21"/>
</calcChain>
</file>

<file path=xl/sharedStrings.xml><?xml version="1.0" encoding="utf-8"?>
<sst xmlns="http://schemas.openxmlformats.org/spreadsheetml/2006/main" count="825" uniqueCount="619">
  <si>
    <t>工種コード</t>
  </si>
  <si>
    <t>一般事項</t>
  </si>
  <si>
    <t>氏名</t>
  </si>
  <si>
    <t>役職名</t>
  </si>
  <si>
    <t>TEL</t>
    <phoneticPr fontId="3"/>
  </si>
  <si>
    <r>
      <t>F</t>
    </r>
    <r>
      <rPr>
        <sz val="11"/>
        <rFont val="ＭＳ Ｐゴシック"/>
        <family val="3"/>
        <charset val="128"/>
      </rPr>
      <t>AX</t>
    </r>
    <phoneticPr fontId="3"/>
  </si>
  <si>
    <t>施工場所コード</t>
    <rPh sb="0" eb="2">
      <t>セコウ</t>
    </rPh>
    <rPh sb="2" eb="4">
      <t>バショ</t>
    </rPh>
    <phoneticPr fontId="3"/>
  </si>
  <si>
    <t>発注者側記入者</t>
    <phoneticPr fontId="3"/>
  </si>
  <si>
    <t>（例1234-1111-2222)</t>
    <rPh sb="1" eb="2">
      <t>レイ</t>
    </rPh>
    <phoneticPr fontId="3"/>
  </si>
  <si>
    <t>（例1234-1111-3333)</t>
    <rPh sb="1" eb="2">
      <t>レイ</t>
    </rPh>
    <phoneticPr fontId="3"/>
  </si>
  <si>
    <t>分類１（表示）</t>
    <rPh sb="0" eb="2">
      <t>ブンルイ</t>
    </rPh>
    <phoneticPr fontId="4"/>
  </si>
  <si>
    <r>
      <t>分類2（内部ｺｰﾄﾞ）</t>
    </r>
    <r>
      <rPr>
        <sz val="9"/>
        <rFont val="ＭＳ Ｐゴシック"/>
        <family val="3"/>
        <charset val="128"/>
      </rPr>
      <t/>
    </r>
    <rPh sb="0" eb="2">
      <t>ブンルイ</t>
    </rPh>
    <rPh sb="4" eb="6">
      <t>ナイブ</t>
    </rPh>
    <phoneticPr fontId="4"/>
  </si>
  <si>
    <t>発注者別内部ｺｰﾄﾞ</t>
    <phoneticPr fontId="4"/>
  </si>
  <si>
    <t>Ⅰ</t>
    <phoneticPr fontId="3"/>
  </si>
  <si>
    <t>Ⅱ</t>
    <phoneticPr fontId="4"/>
  </si>
  <si>
    <t>一般事項</t>
    <rPh sb="0" eb="2">
      <t>イッパン</t>
    </rPh>
    <rPh sb="2" eb="4">
      <t>ジコウ</t>
    </rPh>
    <phoneticPr fontId="4"/>
  </si>
  <si>
    <t>001：北海道</t>
  </si>
  <si>
    <t>002：青森県</t>
  </si>
  <si>
    <t>003：岩手県</t>
  </si>
  <si>
    <t>004：宮城県</t>
  </si>
  <si>
    <t>005：秋田県</t>
  </si>
  <si>
    <t>006：山形県</t>
  </si>
  <si>
    <t>007：福島県</t>
  </si>
  <si>
    <t>008：茨城県</t>
  </si>
  <si>
    <t>009：栃木県</t>
  </si>
  <si>
    <t>010：群馬県</t>
  </si>
  <si>
    <t>011：埼玉県</t>
  </si>
  <si>
    <t>012：千葉県</t>
  </si>
  <si>
    <t>013：東京都</t>
  </si>
  <si>
    <t>014：神奈川県</t>
  </si>
  <si>
    <t>015：新潟県</t>
  </si>
  <si>
    <t>016：富山県</t>
  </si>
  <si>
    <t>017：石川県</t>
  </si>
  <si>
    <t>018：福井県</t>
  </si>
  <si>
    <t>019：山梨県</t>
  </si>
  <si>
    <t>020：長野県</t>
  </si>
  <si>
    <t>021：岐阜県</t>
  </si>
  <si>
    <t>022：静岡県</t>
  </si>
  <si>
    <t>023：愛知県</t>
  </si>
  <si>
    <t>024：三重県</t>
  </si>
  <si>
    <t>025：滋賀県</t>
  </si>
  <si>
    <t>026：京都府</t>
  </si>
  <si>
    <t>027：大阪府</t>
  </si>
  <si>
    <t>028：兵庫県</t>
  </si>
  <si>
    <t>029：奈良県</t>
  </si>
  <si>
    <t>030：和歌山県</t>
  </si>
  <si>
    <t>031：鳥取県</t>
  </si>
  <si>
    <t>032：島根県</t>
  </si>
  <si>
    <t>033：岡山県</t>
  </si>
  <si>
    <t>034：広島県</t>
  </si>
  <si>
    <t>035：山口県</t>
  </si>
  <si>
    <t>036：徳島県</t>
  </si>
  <si>
    <t>037：香川県</t>
  </si>
  <si>
    <t>038：愛媛県</t>
  </si>
  <si>
    <t>039：高知県</t>
  </si>
  <si>
    <t>040：福岡県</t>
  </si>
  <si>
    <t>041：佐賀県</t>
  </si>
  <si>
    <t>042：長崎県</t>
  </si>
  <si>
    <t>043：熊本県</t>
  </si>
  <si>
    <t>044：大分県</t>
  </si>
  <si>
    <t>045：宮崎県</t>
  </si>
  <si>
    <t>046：鹿児島県</t>
  </si>
  <si>
    <t>047：沖縄県</t>
  </si>
  <si>
    <t>048：札幌市</t>
  </si>
  <si>
    <t>049：横浜市</t>
  </si>
  <si>
    <t>050：川崎市</t>
  </si>
  <si>
    <t>051：名古屋市</t>
  </si>
  <si>
    <t>052：京都市</t>
  </si>
  <si>
    <t>053：大阪市</t>
  </si>
  <si>
    <t>054：神戸市</t>
  </si>
  <si>
    <t>055：北九州市</t>
  </si>
  <si>
    <t>056：福岡市</t>
  </si>
  <si>
    <t>057：広島市</t>
  </si>
  <si>
    <t>058：仙台市</t>
  </si>
  <si>
    <t>059：千葉市</t>
  </si>
  <si>
    <t>999：その他</t>
  </si>
  <si>
    <t>101：東北地方整備局</t>
  </si>
  <si>
    <t>102：関東地方整備局</t>
  </si>
  <si>
    <t>103：北陸地方整備局</t>
  </si>
  <si>
    <t>104：中部地方整備局</t>
  </si>
  <si>
    <t>105：近畿地方整備局</t>
  </si>
  <si>
    <t>106：中国地方整備局</t>
  </si>
  <si>
    <t>107：四国地方整備局</t>
  </si>
  <si>
    <t>108：九州地方整備局</t>
  </si>
  <si>
    <t>109：北海道開発局</t>
  </si>
  <si>
    <t>110：沖縄総合事務局</t>
  </si>
  <si>
    <t>301：東北農政局</t>
  </si>
  <si>
    <t>302：関東農政局</t>
  </si>
  <si>
    <t>303：北陸農政局</t>
  </si>
  <si>
    <t>304：東海農政局</t>
  </si>
  <si>
    <t>305：近畿農政局</t>
  </si>
  <si>
    <t>306：中国四国農政局</t>
  </si>
  <si>
    <t>307：九州農政局</t>
  </si>
  <si>
    <t>308：前橋営林局</t>
  </si>
  <si>
    <t>309：長野営林局</t>
  </si>
  <si>
    <t>310：東京営林局</t>
  </si>
  <si>
    <t>211：名古屋港管理組合</t>
  </si>
  <si>
    <t>212：四日市港管理組合</t>
  </si>
  <si>
    <t>213：境港管理組合</t>
  </si>
  <si>
    <t>214：苫小牧港管理組合</t>
  </si>
  <si>
    <t>215：新居浜港務局</t>
  </si>
  <si>
    <t>216：東京航空局</t>
  </si>
  <si>
    <t>217：大阪航空局</t>
  </si>
  <si>
    <t>218：新東京国際空港公団</t>
  </si>
  <si>
    <t>219：石狩湾新港</t>
  </si>
  <si>
    <t>601：北海道支社</t>
  </si>
  <si>
    <t>602：東北支社</t>
  </si>
  <si>
    <t>605：中国支社</t>
  </si>
  <si>
    <t>606：四国支社</t>
  </si>
  <si>
    <t>607：九州支社</t>
  </si>
  <si>
    <t>703：千葉地域支社</t>
  </si>
  <si>
    <t>704：千葉ニュータウン事業本部</t>
  </si>
  <si>
    <t>705：神奈川地域支社</t>
  </si>
  <si>
    <t>706：埼玉地域支社</t>
  </si>
  <si>
    <t>707：茨城地域支社</t>
  </si>
  <si>
    <t xml:space="preserve">708：中部支社 </t>
  </si>
  <si>
    <t xml:space="preserve">712：九州支社 </t>
  </si>
  <si>
    <t>1：国土交通省(旧建設省)</t>
  </si>
  <si>
    <t>1：市街地</t>
  </si>
  <si>
    <t>3：地　方（一般交通等の影響を受ける地区）</t>
  </si>
  <si>
    <t>4：地　方（一般交通等の影響を受けない地区）</t>
  </si>
  <si>
    <t>表－４下水</t>
    <rPh sb="0" eb="1">
      <t>ヒョウ</t>
    </rPh>
    <rPh sb="3" eb="5">
      <t>ゲスイ</t>
    </rPh>
    <phoneticPr fontId="4"/>
  </si>
  <si>
    <r>
      <t>297：フィルダム工事</t>
    </r>
    <r>
      <rPr>
        <sz val="11"/>
        <rFont val="ＭＳ Ｐゴシック"/>
        <family val="3"/>
        <charset val="128"/>
      </rPr>
      <t>(農)</t>
    </r>
    <rPh sb="12" eb="13">
      <t>ノウ</t>
    </rPh>
    <phoneticPr fontId="4"/>
  </si>
  <si>
    <r>
      <t>298：コンクリートダム工事</t>
    </r>
    <r>
      <rPr>
        <sz val="11"/>
        <rFont val="ＭＳ Ｐゴシック"/>
        <family val="3"/>
        <charset val="128"/>
      </rPr>
      <t>(農)</t>
    </r>
    <rPh sb="15" eb="16">
      <t>ノウ</t>
    </rPh>
    <phoneticPr fontId="4"/>
  </si>
  <si>
    <t>2：国土交通省(旧運輸省港湾)</t>
    <phoneticPr fontId="4"/>
  </si>
  <si>
    <t>3：国土交通省(旧運輸省航空)</t>
    <phoneticPr fontId="4"/>
  </si>
  <si>
    <t>5：下水道局</t>
    <phoneticPr fontId="4"/>
  </si>
  <si>
    <t>6：日本下水道事業団</t>
    <phoneticPr fontId="4"/>
  </si>
  <si>
    <t>9：県・政令指定都市</t>
    <phoneticPr fontId="4"/>
  </si>
  <si>
    <t>4：農林水産省</t>
    <rPh sb="3" eb="4">
      <t>リン</t>
    </rPh>
    <rPh sb="5" eb="6">
      <t>サン</t>
    </rPh>
    <phoneticPr fontId="4"/>
  </si>
  <si>
    <t>1：国土交通省(建設)</t>
  </si>
  <si>
    <t>2：国土交通省(港湾)</t>
  </si>
  <si>
    <t>3：国土交通省(航空)</t>
  </si>
  <si>
    <t>4：農林水産省</t>
  </si>
  <si>
    <t>工事名</t>
    <rPh sb="0" eb="2">
      <t>コウジ</t>
    </rPh>
    <rPh sb="2" eb="3">
      <t>メイ</t>
    </rPh>
    <phoneticPr fontId="4"/>
  </si>
  <si>
    <r>
      <t>299：海岸工事(農)</t>
    </r>
    <r>
      <rPr>
        <sz val="11"/>
        <rFont val="ＭＳ Ｐゴシック"/>
        <family val="3"/>
        <charset val="128"/>
      </rPr>
      <t/>
    </r>
    <rPh sb="9" eb="10">
      <t>ノウ</t>
    </rPh>
    <phoneticPr fontId="4"/>
  </si>
  <si>
    <t>補正値</t>
    <rPh sb="0" eb="2">
      <t>ホセイ</t>
    </rPh>
    <rPh sb="2" eb="3">
      <t>アタイ</t>
    </rPh>
    <phoneticPr fontId="4"/>
  </si>
  <si>
    <r>
      <t>313：海岸工事</t>
    </r>
    <r>
      <rPr>
        <sz val="11"/>
        <rFont val="ＭＳ Ｐゴシック"/>
        <family val="3"/>
        <charset val="128"/>
      </rPr>
      <t>(港)</t>
    </r>
    <rPh sb="9" eb="10">
      <t>ミナト</t>
    </rPh>
    <phoneticPr fontId="4"/>
  </si>
  <si>
    <t>地域特性</t>
    <rPh sb="0" eb="2">
      <t>チイキ</t>
    </rPh>
    <rPh sb="2" eb="4">
      <t>トクセイ</t>
    </rPh>
    <phoneticPr fontId="4"/>
  </si>
  <si>
    <t>メールアドレス</t>
    <phoneticPr fontId="4"/>
  </si>
  <si>
    <t>地域特性判定</t>
    <rPh sb="0" eb="2">
      <t>チイキ</t>
    </rPh>
    <rPh sb="2" eb="4">
      <t>トクセイ</t>
    </rPh>
    <rPh sb="4" eb="6">
      <t>ハンテイ</t>
    </rPh>
    <phoneticPr fontId="4"/>
  </si>
  <si>
    <t>選択項目</t>
    <rPh sb="0" eb="2">
      <t>センタク</t>
    </rPh>
    <rPh sb="2" eb="4">
      <t>コウモク</t>
    </rPh>
    <phoneticPr fontId="4"/>
  </si>
  <si>
    <t>日</t>
    <rPh sb="0" eb="1">
      <t>ヒ</t>
    </rPh>
    <phoneticPr fontId="4"/>
  </si>
  <si>
    <t>（単位：千円）</t>
    <rPh sb="1" eb="3">
      <t>タンイ</t>
    </rPh>
    <rPh sb="4" eb="6">
      <t>センエン</t>
    </rPh>
    <phoneticPr fontId="4"/>
  </si>
  <si>
    <t xml:space="preserve">区　分 </t>
    <rPh sb="0" eb="1">
      <t>ク</t>
    </rPh>
    <rPh sb="2" eb="3">
      <t>ブン</t>
    </rPh>
    <phoneticPr fontId="4"/>
  </si>
  <si>
    <t>費目内訳</t>
  </si>
  <si>
    <t>① 直接工事費</t>
  </si>
  <si>
    <t>(1) 材料費</t>
  </si>
  <si>
    <t>② 間接工事費</t>
  </si>
  <si>
    <t>回数</t>
    <rPh sb="0" eb="2">
      <t>カイスウ</t>
    </rPh>
    <phoneticPr fontId="4"/>
  </si>
  <si>
    <t>中止命令
の有無</t>
    <rPh sb="0" eb="2">
      <t>チュウシ</t>
    </rPh>
    <rPh sb="2" eb="4">
      <t>メイレイ</t>
    </rPh>
    <rPh sb="6" eb="8">
      <t>ウム</t>
    </rPh>
    <phoneticPr fontId="4"/>
  </si>
  <si>
    <t>全面・部分中止の例</t>
    <rPh sb="0" eb="2">
      <t>ゼンメン</t>
    </rPh>
    <rPh sb="3" eb="5">
      <t>ブブン</t>
    </rPh>
    <rPh sb="5" eb="7">
      <t>チュウシ</t>
    </rPh>
    <rPh sb="8" eb="9">
      <t>レイ</t>
    </rPh>
    <phoneticPr fontId="4"/>
  </si>
  <si>
    <t>第１回</t>
    <rPh sb="0" eb="2">
      <t>ダイイチ</t>
    </rPh>
    <rPh sb="2" eb="3">
      <t>カイ</t>
    </rPh>
    <phoneticPr fontId="4"/>
  </si>
  <si>
    <t>年</t>
    <rPh sb="0" eb="1">
      <t>ネン</t>
    </rPh>
    <phoneticPr fontId="4"/>
  </si>
  <si>
    <t>月</t>
    <rPh sb="0" eb="1">
      <t>ゲツ</t>
    </rPh>
    <phoneticPr fontId="4"/>
  </si>
  <si>
    <t>１．有　２．無</t>
    <rPh sb="2" eb="3">
      <t>ア</t>
    </rPh>
    <rPh sb="6" eb="7">
      <t>ナ</t>
    </rPh>
    <phoneticPr fontId="4"/>
  </si>
  <si>
    <t>１．全面　２．部分</t>
    <rPh sb="2" eb="4">
      <t>ゼンメン</t>
    </rPh>
    <rPh sb="7" eb="9">
      <t>ブブン</t>
    </rPh>
    <phoneticPr fontId="4"/>
  </si>
  <si>
    <t>第２回</t>
    <rPh sb="2" eb="3">
      <t>カイ</t>
    </rPh>
    <phoneticPr fontId="4"/>
  </si>
  <si>
    <t>１．有　２．無</t>
  </si>
  <si>
    <t>１．全面　２．部分</t>
  </si>
  <si>
    <t>第３回</t>
    <rPh sb="2" eb="3">
      <t>カイ</t>
    </rPh>
    <phoneticPr fontId="4"/>
  </si>
  <si>
    <t>第４回</t>
    <rPh sb="2" eb="3">
      <t>カイ</t>
    </rPh>
    <phoneticPr fontId="4"/>
  </si>
  <si>
    <t>第５回</t>
    <rPh sb="2" eb="3">
      <t>カイ</t>
    </rPh>
    <phoneticPr fontId="4"/>
  </si>
  <si>
    <t>第６回</t>
    <rPh sb="2" eb="3">
      <t>カイ</t>
    </rPh>
    <phoneticPr fontId="4"/>
  </si>
  <si>
    <t>２．警察等との協議</t>
    <rPh sb="2" eb="4">
      <t>ケイサツ</t>
    </rPh>
    <rPh sb="4" eb="5">
      <t>ナド</t>
    </rPh>
    <rPh sb="7" eb="9">
      <t>キョウギ</t>
    </rPh>
    <phoneticPr fontId="4"/>
  </si>
  <si>
    <t>３．官公庁等との協議</t>
    <rPh sb="2" eb="5">
      <t>カンコウチョウ</t>
    </rPh>
    <rPh sb="5" eb="6">
      <t>ナド</t>
    </rPh>
    <rPh sb="8" eb="10">
      <t>キョウギ</t>
    </rPh>
    <phoneticPr fontId="4"/>
  </si>
  <si>
    <t>４．地下埋設物等の処理</t>
    <rPh sb="2" eb="4">
      <t>チカ</t>
    </rPh>
    <rPh sb="4" eb="6">
      <t>マイセツ</t>
    </rPh>
    <rPh sb="6" eb="7">
      <t>ブツ</t>
    </rPh>
    <rPh sb="7" eb="8">
      <t>ナド</t>
    </rPh>
    <rPh sb="9" eb="11">
      <t>ショリ</t>
    </rPh>
    <phoneticPr fontId="4"/>
  </si>
  <si>
    <t>５．予測できなかった地質等の変化</t>
    <rPh sb="2" eb="4">
      <t>ヨソク</t>
    </rPh>
    <rPh sb="10" eb="12">
      <t>チシツ</t>
    </rPh>
    <rPh sb="12" eb="13">
      <t>ナド</t>
    </rPh>
    <rPh sb="14" eb="16">
      <t>ヘンカ</t>
    </rPh>
    <phoneticPr fontId="4"/>
  </si>
  <si>
    <t>＊共通仮設費積算対象金額</t>
    <rPh sb="1" eb="3">
      <t>キョウツウ</t>
    </rPh>
    <rPh sb="3" eb="5">
      <t>カセツ</t>
    </rPh>
    <rPh sb="5" eb="6">
      <t>ヒ</t>
    </rPh>
    <rPh sb="6" eb="8">
      <t>セキサン</t>
    </rPh>
    <rPh sb="8" eb="10">
      <t>タイショウ</t>
    </rPh>
    <rPh sb="10" eb="12">
      <t>キンガク</t>
    </rPh>
    <phoneticPr fontId="4"/>
  </si>
  <si>
    <t>工事一時中止による増分費用</t>
    <rPh sb="0" eb="2">
      <t>コウジ</t>
    </rPh>
    <rPh sb="2" eb="4">
      <t>イチジ</t>
    </rPh>
    <rPh sb="4" eb="6">
      <t>チュウシ</t>
    </rPh>
    <rPh sb="9" eb="11">
      <t>ゾウブン</t>
    </rPh>
    <rPh sb="11" eb="13">
      <t>ヒヨウ</t>
    </rPh>
    <phoneticPr fontId="4"/>
  </si>
  <si>
    <t>(5) 無償貸付機械等評価額</t>
    <phoneticPr fontId="4"/>
  </si>
  <si>
    <t>イ 運搬費</t>
    <phoneticPr fontId="4"/>
  </si>
  <si>
    <t>ロ 準備費</t>
    <phoneticPr fontId="4"/>
  </si>
  <si>
    <t>ハ 事業損失防止施設費</t>
    <phoneticPr fontId="4"/>
  </si>
  <si>
    <t>ニ 安全費</t>
    <phoneticPr fontId="4"/>
  </si>
  <si>
    <t>ホ 役務費</t>
    <phoneticPr fontId="4"/>
  </si>
  <si>
    <t>ヘ 技術管理費</t>
    <phoneticPr fontId="4"/>
  </si>
  <si>
    <t>チ その他</t>
    <phoneticPr fontId="4"/>
  </si>
  <si>
    <t>～</t>
    <phoneticPr fontId="4"/>
  </si>
  <si>
    <t>１．地元との協議</t>
    <phoneticPr fontId="4"/>
  </si>
  <si>
    <t>⑤ 別途調査等工事価格</t>
    <phoneticPr fontId="4"/>
  </si>
  <si>
    <t>×</t>
    <phoneticPr fontId="4"/>
  </si>
  <si>
    <t>○</t>
    <phoneticPr fontId="4"/>
  </si>
  <si>
    <t>T1</t>
    <phoneticPr fontId="4"/>
  </si>
  <si>
    <t>合計</t>
    <rPh sb="0" eb="2">
      <t>ゴウケイ</t>
    </rPh>
    <phoneticPr fontId="4"/>
  </si>
  <si>
    <t>積上げ項目</t>
    <rPh sb="0" eb="2">
      <t>ツミア</t>
    </rPh>
    <rPh sb="3" eb="5">
      <t>コウモク</t>
    </rPh>
    <phoneticPr fontId="4"/>
  </si>
  <si>
    <t>率項目</t>
    <rPh sb="0" eb="1">
      <t>リツ</t>
    </rPh>
    <rPh sb="1" eb="3">
      <t>コウモク</t>
    </rPh>
    <phoneticPr fontId="4"/>
  </si>
  <si>
    <t>増分費用</t>
    <rPh sb="0" eb="2">
      <t>ゾウブン</t>
    </rPh>
    <rPh sb="2" eb="4">
      <t>ヒヨウ</t>
    </rPh>
    <phoneticPr fontId="4"/>
  </si>
  <si>
    <t>積上げ項目合計</t>
    <rPh sb="0" eb="2">
      <t>ツミア</t>
    </rPh>
    <rPh sb="3" eb="5">
      <t>コウモク</t>
    </rPh>
    <rPh sb="5" eb="7">
      <t>ゴウケイ</t>
    </rPh>
    <phoneticPr fontId="4"/>
  </si>
  <si>
    <t>積上げ項目＋率項目</t>
    <phoneticPr fontId="4"/>
  </si>
  <si>
    <t>日数</t>
    <rPh sb="0" eb="2">
      <t>ニッスウ</t>
    </rPh>
    <phoneticPr fontId="4"/>
  </si>
  <si>
    <t>※）部分中止があった場合のみ入力　全面中止の場合は入力不要</t>
    <rPh sb="2" eb="4">
      <t>ブブン</t>
    </rPh>
    <rPh sb="4" eb="6">
      <t>チュウシ</t>
    </rPh>
    <rPh sb="10" eb="12">
      <t>バアイ</t>
    </rPh>
    <rPh sb="14" eb="16">
      <t>ニュウリョク</t>
    </rPh>
    <rPh sb="17" eb="19">
      <t>ゼンメン</t>
    </rPh>
    <rPh sb="19" eb="21">
      <t>チュウシ</t>
    </rPh>
    <rPh sb="22" eb="24">
      <t>バアイ</t>
    </rPh>
    <rPh sb="25" eb="27">
      <t>ニュウリョク</t>
    </rPh>
    <rPh sb="27" eb="29">
      <t>フヨウ</t>
    </rPh>
    <phoneticPr fontId="4"/>
  </si>
  <si>
    <t>　　部分中止による工期延期がない場合は０を入力</t>
    <rPh sb="2" eb="4">
      <t>ブブン</t>
    </rPh>
    <rPh sb="4" eb="6">
      <t>チュウシ</t>
    </rPh>
    <rPh sb="9" eb="11">
      <t>コウキ</t>
    </rPh>
    <rPh sb="11" eb="13">
      <t>エンキ</t>
    </rPh>
    <rPh sb="16" eb="18">
      <t>バアイ</t>
    </rPh>
    <rPh sb="21" eb="23">
      <t>ニュウリョク</t>
    </rPh>
    <phoneticPr fontId="4"/>
  </si>
  <si>
    <t>※）部分中止に伴う工期延期日数</t>
    <rPh sb="2" eb="4">
      <t>ブブン</t>
    </rPh>
    <rPh sb="4" eb="6">
      <t>チュウシ</t>
    </rPh>
    <rPh sb="7" eb="8">
      <t>トモナ</t>
    </rPh>
    <rPh sb="9" eb="11">
      <t>コウキ</t>
    </rPh>
    <rPh sb="11" eb="13">
      <t>エンキ</t>
    </rPh>
    <rPh sb="13" eb="15">
      <t>ニッスウ</t>
    </rPh>
    <phoneticPr fontId="4"/>
  </si>
  <si>
    <t>整理番号</t>
    <rPh sb="0" eb="2">
      <t>セイリ</t>
    </rPh>
    <rPh sb="2" eb="4">
      <t>バンゴウ</t>
    </rPh>
    <phoneticPr fontId="4"/>
  </si>
  <si>
    <r>
      <t>J</t>
    </r>
    <r>
      <rPr>
        <sz val="11"/>
        <rFont val="ＭＳ Ｐゴシック"/>
        <family val="3"/>
        <charset val="128"/>
      </rPr>
      <t>H</t>
    </r>
    <phoneticPr fontId="4"/>
  </si>
  <si>
    <t>都市</t>
    <rPh sb="0" eb="2">
      <t>トシ</t>
    </rPh>
    <phoneticPr fontId="4"/>
  </si>
  <si>
    <t>工種位置/表－４建設</t>
    <rPh sb="0" eb="1">
      <t>コウシュ</t>
    </rPh>
    <rPh sb="1" eb="2">
      <t>シュ</t>
    </rPh>
    <rPh sb="2" eb="4">
      <t>イチ</t>
    </rPh>
    <phoneticPr fontId="4"/>
  </si>
  <si>
    <t>施工場所</t>
    <rPh sb="0" eb="2">
      <t>セコウ</t>
    </rPh>
    <rPh sb="2" eb="4">
      <t>バショ</t>
    </rPh>
    <phoneticPr fontId="4"/>
  </si>
  <si>
    <t>表－１－Ｂ-1＆2＆3発注者別ｺｰﾄﾞ</t>
    <rPh sb="0" eb="1">
      <t>ヒョウ</t>
    </rPh>
    <rPh sb="11" eb="14">
      <t>ハッチュウシャ</t>
    </rPh>
    <rPh sb="14" eb="15">
      <t>ベツ</t>
    </rPh>
    <phoneticPr fontId="4"/>
  </si>
  <si>
    <t>分類１（表示）</t>
    <rPh sb="0" eb="2">
      <t>ブンルイ</t>
    </rPh>
    <phoneticPr fontId="4"/>
  </si>
  <si>
    <r>
      <t>分類2（内部ｺｰﾄﾞ）</t>
    </r>
    <r>
      <rPr>
        <sz val="9"/>
        <rFont val="ＭＳ Ｐゴシック"/>
        <family val="3"/>
        <charset val="128"/>
      </rPr>
      <t/>
    </r>
    <rPh sb="0" eb="2">
      <t>ブンルイ</t>
    </rPh>
    <rPh sb="4" eb="6">
      <t>ナイブ</t>
    </rPh>
    <phoneticPr fontId="4"/>
  </si>
  <si>
    <t>建設</t>
    <rPh sb="0" eb="2">
      <t>ケンセツ</t>
    </rPh>
    <phoneticPr fontId="4"/>
  </si>
  <si>
    <t>農水</t>
    <rPh sb="0" eb="2">
      <t>ノウスイ</t>
    </rPh>
    <phoneticPr fontId="4"/>
  </si>
  <si>
    <t xml:space="preserve">608：関西支社  </t>
    <rPh sb="4" eb="6">
      <t>カンサイ</t>
    </rPh>
    <phoneticPr fontId="4"/>
  </si>
  <si>
    <t>備考
(農水省は全て積上げ項目)</t>
    <rPh sb="0" eb="2">
      <t>ビコウ</t>
    </rPh>
    <rPh sb="4" eb="7">
      <t>ノウスイショウ</t>
    </rPh>
    <rPh sb="8" eb="9">
      <t>スベ</t>
    </rPh>
    <rPh sb="10" eb="12">
      <t>ツミア</t>
    </rPh>
    <rPh sb="13" eb="15">
      <t>コウモク</t>
    </rPh>
    <phoneticPr fontId="4"/>
  </si>
  <si>
    <t>所管名（１）</t>
    <rPh sb="0" eb="2">
      <t>ショカン</t>
    </rPh>
    <rPh sb="2" eb="3">
      <t>メイ</t>
    </rPh>
    <phoneticPr fontId="4"/>
  </si>
  <si>
    <t>所管名（２）</t>
    <rPh sb="0" eb="2">
      <t>ショカン</t>
    </rPh>
    <rPh sb="2" eb="3">
      <t>メイ</t>
    </rPh>
    <phoneticPr fontId="4"/>
  </si>
  <si>
    <t>都市再生機構</t>
    <rPh sb="0" eb="2">
      <t>トシ</t>
    </rPh>
    <rPh sb="2" eb="4">
      <t>サイセイ</t>
    </rPh>
    <rPh sb="4" eb="6">
      <t>キコウ</t>
    </rPh>
    <phoneticPr fontId="4"/>
  </si>
  <si>
    <t>501：北海道総合事務所</t>
    <rPh sb="4" eb="7">
      <t>ホッカイドウ</t>
    </rPh>
    <rPh sb="7" eb="9">
      <t>ソウゴウ</t>
    </rPh>
    <rPh sb="9" eb="11">
      <t>ジム</t>
    </rPh>
    <rPh sb="11" eb="12">
      <t>ショ</t>
    </rPh>
    <phoneticPr fontId="3"/>
  </si>
  <si>
    <t>502：東北総合事務所</t>
    <rPh sb="4" eb="6">
      <t>トウホク</t>
    </rPh>
    <rPh sb="6" eb="8">
      <t>ソウゴウ</t>
    </rPh>
    <rPh sb="8" eb="10">
      <t>ジム</t>
    </rPh>
    <rPh sb="10" eb="11">
      <t>ショ</t>
    </rPh>
    <phoneticPr fontId="3"/>
  </si>
  <si>
    <t>8：都市再生機構</t>
    <phoneticPr fontId="4"/>
  </si>
  <si>
    <t>表－４都市再生機構</t>
    <rPh sb="0" eb="1">
      <t>ヒョウ</t>
    </rPh>
    <phoneticPr fontId="4"/>
  </si>
  <si>
    <t>713：東日本支社</t>
    <rPh sb="4" eb="5">
      <t>ヒガシ</t>
    </rPh>
    <rPh sb="5" eb="7">
      <t>ニホン</t>
    </rPh>
    <phoneticPr fontId="4"/>
  </si>
  <si>
    <t>714：東京都心支社</t>
    <rPh sb="4" eb="6">
      <t>トウキョウ</t>
    </rPh>
    <rPh sb="6" eb="8">
      <t>トシン</t>
    </rPh>
    <phoneticPr fontId="4"/>
  </si>
  <si>
    <t>715：西日本支社</t>
    <rPh sb="4" eb="5">
      <t>ニシ</t>
    </rPh>
    <rPh sb="5" eb="7">
      <t>ニホン</t>
    </rPh>
    <phoneticPr fontId="4"/>
  </si>
  <si>
    <t>Ａ．一時中止増分を除く積算額</t>
    <rPh sb="2" eb="4">
      <t>イチジ</t>
    </rPh>
    <rPh sb="4" eb="6">
      <t>チュウシ</t>
    </rPh>
    <rPh sb="6" eb="8">
      <t>ゾウブン</t>
    </rPh>
    <rPh sb="9" eb="10">
      <t>ノゾ</t>
    </rPh>
    <rPh sb="11" eb="13">
      <t>セキサン</t>
    </rPh>
    <rPh sb="13" eb="14">
      <t>ガク</t>
    </rPh>
    <phoneticPr fontId="4"/>
  </si>
  <si>
    <t>合計（Ａ＋Ｂ）
最終積算額</t>
    <rPh sb="0" eb="2">
      <t>ゴウケイ</t>
    </rPh>
    <phoneticPr fontId="4"/>
  </si>
  <si>
    <t>061：静岡市</t>
    <rPh sb="4" eb="6">
      <t>シズオカ</t>
    </rPh>
    <phoneticPr fontId="4"/>
  </si>
  <si>
    <t>491：防護柵</t>
    <rPh sb="4" eb="7">
      <t>ボウゴサク</t>
    </rPh>
    <phoneticPr fontId="4"/>
  </si>
  <si>
    <t>492：塗替塗装</t>
    <rPh sb="4" eb="6">
      <t>ヌリカエ</t>
    </rPh>
    <rPh sb="6" eb="8">
      <t>トソウ</t>
    </rPh>
    <phoneticPr fontId="4"/>
  </si>
  <si>
    <t>港湾</t>
    <rPh sb="0" eb="2">
      <t>コウワン</t>
    </rPh>
    <phoneticPr fontId="4"/>
  </si>
  <si>
    <t>航空</t>
    <rPh sb="0" eb="2">
      <t>コウクウ</t>
    </rPh>
    <phoneticPr fontId="4"/>
  </si>
  <si>
    <t>下水</t>
    <rPh sb="0" eb="2">
      <t>ゲスイ</t>
    </rPh>
    <phoneticPr fontId="4"/>
  </si>
  <si>
    <t>（発注者担当者で記入　１／２）</t>
    <rPh sb="1" eb="4">
      <t>ハッチュウシャ</t>
    </rPh>
    <rPh sb="4" eb="7">
      <t>タントウシャ</t>
    </rPh>
    <rPh sb="8" eb="10">
      <t>キニュウ</t>
    </rPh>
    <phoneticPr fontId="4"/>
  </si>
  <si>
    <t>（発注者担当者で記入　２／２）</t>
    <rPh sb="1" eb="4">
      <t>ハッチュウシャ</t>
    </rPh>
    <rPh sb="4" eb="7">
      <t>タントウシャ</t>
    </rPh>
    <rPh sb="8" eb="10">
      <t>キニュウ</t>
    </rPh>
    <phoneticPr fontId="4"/>
  </si>
  <si>
    <t>062：堺市</t>
    <rPh sb="4" eb="6">
      <t>サカイシ</t>
    </rPh>
    <phoneticPr fontId="4"/>
  </si>
  <si>
    <t>503：関東・北陸総合事務所</t>
    <rPh sb="4" eb="6">
      <t>カントウ</t>
    </rPh>
    <rPh sb="7" eb="9">
      <t>ホクリク</t>
    </rPh>
    <rPh sb="9" eb="11">
      <t>ソウゴウ</t>
    </rPh>
    <rPh sb="11" eb="13">
      <t>ジム</t>
    </rPh>
    <rPh sb="13" eb="14">
      <t>ショ</t>
    </rPh>
    <phoneticPr fontId="3"/>
  </si>
  <si>
    <t>504：東海総合事務所</t>
    <rPh sb="4" eb="6">
      <t>トウカイ</t>
    </rPh>
    <rPh sb="6" eb="8">
      <t>ソウゴウ</t>
    </rPh>
    <rPh sb="8" eb="10">
      <t>ジム</t>
    </rPh>
    <rPh sb="10" eb="11">
      <t>ショ</t>
    </rPh>
    <phoneticPr fontId="3"/>
  </si>
  <si>
    <t>507：九州総合事務所</t>
    <rPh sb="4" eb="6">
      <t>キュウシュウ</t>
    </rPh>
    <rPh sb="6" eb="8">
      <t>ソウゴウ</t>
    </rPh>
    <rPh sb="8" eb="10">
      <t>ジム</t>
    </rPh>
    <rPh sb="10" eb="11">
      <t>ショ</t>
    </rPh>
    <phoneticPr fontId="3"/>
  </si>
  <si>
    <t>710：関西学研本部</t>
    <rPh sb="4" eb="6">
      <t>カンサイ</t>
    </rPh>
    <rPh sb="6" eb="8">
      <t>ガッケン</t>
    </rPh>
    <rPh sb="8" eb="10">
      <t>ホンブ</t>
    </rPh>
    <phoneticPr fontId="4"/>
  </si>
  <si>
    <t>615：八王子支社</t>
    <rPh sb="7" eb="9">
      <t>シシャ</t>
    </rPh>
    <phoneticPr fontId="4"/>
  </si>
  <si>
    <t>616：金沢支社</t>
    <rPh sb="6" eb="8">
      <t>シシャ</t>
    </rPh>
    <phoneticPr fontId="4"/>
  </si>
  <si>
    <t>612：関東支社</t>
    <rPh sb="4" eb="6">
      <t>カントウ</t>
    </rPh>
    <rPh sb="6" eb="8">
      <t>シシャ</t>
    </rPh>
    <phoneticPr fontId="4"/>
  </si>
  <si>
    <t>613：新潟支社</t>
    <rPh sb="6" eb="8">
      <t>シシャ</t>
    </rPh>
    <phoneticPr fontId="4"/>
  </si>
  <si>
    <t>716：本社</t>
    <rPh sb="4" eb="6">
      <t>ホンシャ</t>
    </rPh>
    <phoneticPr fontId="4"/>
  </si>
  <si>
    <t xml:space="preserve"> </t>
    <phoneticPr fontId="4"/>
  </si>
  <si>
    <t>615：下水道工事（４）管更生「その他工法」</t>
    <rPh sb="18" eb="19">
      <t>タ</t>
    </rPh>
    <rPh sb="19" eb="21">
      <t>コウホウ</t>
    </rPh>
    <phoneticPr fontId="4"/>
  </si>
  <si>
    <t>262：管更生工事（機械製管工法）</t>
    <rPh sb="7" eb="9">
      <t>コウジ</t>
    </rPh>
    <rPh sb="10" eb="12">
      <t>キカイ</t>
    </rPh>
    <phoneticPr fontId="4"/>
  </si>
  <si>
    <t>263：管更生工事（人力製管工法）</t>
    <rPh sb="10" eb="12">
      <t>ジンリキ</t>
    </rPh>
    <phoneticPr fontId="4"/>
  </si>
  <si>
    <t>266：管更生工事（その他工法）</t>
    <rPh sb="12" eb="13">
      <t>タ</t>
    </rPh>
    <rPh sb="13" eb="15">
      <t>コウホウ</t>
    </rPh>
    <phoneticPr fontId="4"/>
  </si>
  <si>
    <t>(1) 共通仮設費</t>
    <phoneticPr fontId="4"/>
  </si>
  <si>
    <t>1) 共通仮設費(積上げ分)</t>
    <rPh sb="9" eb="11">
      <t>ツミア</t>
    </rPh>
    <rPh sb="12" eb="13">
      <t>ブン</t>
    </rPh>
    <phoneticPr fontId="4"/>
  </si>
  <si>
    <t>(2)補償費</t>
    <phoneticPr fontId="4"/>
  </si>
  <si>
    <t>(3)現場管理費　　　</t>
    <phoneticPr fontId="4"/>
  </si>
  <si>
    <t>⑥ 工事価格</t>
    <phoneticPr fontId="4"/>
  </si>
  <si>
    <t>　　A 準備費</t>
    <rPh sb="4" eb="7">
      <t>ジュンビヒ</t>
    </rPh>
    <phoneticPr fontId="4"/>
  </si>
  <si>
    <t>　　B 処分費</t>
    <rPh sb="4" eb="6">
      <t>ショブン</t>
    </rPh>
    <rPh sb="6" eb="7">
      <t>ヒ</t>
    </rPh>
    <phoneticPr fontId="4"/>
  </si>
  <si>
    <t>2) 共通仮設費の率分</t>
    <phoneticPr fontId="4"/>
  </si>
  <si>
    <t>(4) 機械器具等損料</t>
    <rPh sb="6" eb="7">
      <t>ウツワ</t>
    </rPh>
    <phoneticPr fontId="4"/>
  </si>
  <si>
    <t>事務所名</t>
    <phoneticPr fontId="4"/>
  </si>
  <si>
    <t>618：東京支社</t>
    <rPh sb="4" eb="6">
      <t>トウキョウ</t>
    </rPh>
    <rPh sb="6" eb="8">
      <t>シシャ</t>
    </rPh>
    <phoneticPr fontId="4"/>
  </si>
  <si>
    <t>264：管更生工事（反転工法）</t>
    <phoneticPr fontId="4"/>
  </si>
  <si>
    <t>265：管更生工事（形成工法）</t>
    <phoneticPr fontId="4"/>
  </si>
  <si>
    <t>341：空港維持工事(除雪なし)</t>
    <rPh sb="11" eb="13">
      <t>ジョセツ</t>
    </rPh>
    <phoneticPr fontId="4"/>
  </si>
  <si>
    <t>351：空港維持工事(除雪あり)</t>
    <phoneticPr fontId="4"/>
  </si>
  <si>
    <t>510：整地</t>
    <phoneticPr fontId="4"/>
  </si>
  <si>
    <t>520：舗装</t>
    <phoneticPr fontId="4"/>
  </si>
  <si>
    <t>530：道路等</t>
    <phoneticPr fontId="4"/>
  </si>
  <si>
    <t>540：排水</t>
    <phoneticPr fontId="4"/>
  </si>
  <si>
    <t>550：複合</t>
    <phoneticPr fontId="4"/>
  </si>
  <si>
    <t>560：造園</t>
    <phoneticPr fontId="4"/>
  </si>
  <si>
    <t>詳細は、マニュアルを参照してください。</t>
    <rPh sb="0" eb="2">
      <t>ショウサイ</t>
    </rPh>
    <rPh sb="10" eb="12">
      <t>サンショウ</t>
    </rPh>
    <phoneticPr fontId="4"/>
  </si>
  <si>
    <t>エラーを表しています。エラーをなくすように入力して下さい。</t>
  </si>
  <si>
    <t>*千円単位で入力し、千円以下は四捨五入すること。</t>
    <rPh sb="1" eb="3">
      <t>センエン</t>
    </rPh>
    <rPh sb="3" eb="5">
      <t>タンイ</t>
    </rPh>
    <rPh sb="6" eb="8">
      <t>ニュウリョク</t>
    </rPh>
    <rPh sb="10" eb="12">
      <t>センエン</t>
    </rPh>
    <rPh sb="12" eb="14">
      <t>イカ</t>
    </rPh>
    <rPh sb="15" eb="19">
      <t>シシャゴニュウ</t>
    </rPh>
    <phoneticPr fontId="4"/>
  </si>
  <si>
    <t>間接工事費等諸経費動向調査</t>
    <phoneticPr fontId="3"/>
  </si>
  <si>
    <t>注意事項</t>
    <rPh sb="0" eb="2">
      <t>チュウイ</t>
    </rPh>
    <rPh sb="2" eb="4">
      <t>ジコウ</t>
    </rPh>
    <phoneticPr fontId="4"/>
  </si>
  <si>
    <t>１．ｼｰﾄ上の表示</t>
    <phoneticPr fontId="4"/>
  </si>
  <si>
    <t>※</t>
    <phoneticPr fontId="4"/>
  </si>
  <si>
    <t>：</t>
    <phoneticPr fontId="4"/>
  </si>
  <si>
    <t>入力箇所を表しています。</t>
    <phoneticPr fontId="4"/>
  </si>
  <si>
    <t>黄色のｾﾙに入力して下さい。緑色のｾﾙは自動で値が入ります。</t>
    <phoneticPr fontId="4"/>
  </si>
  <si>
    <t>Ｅ</t>
    <phoneticPr fontId="4"/>
  </si>
  <si>
    <t>２．入力の順番</t>
    <rPh sb="5" eb="7">
      <t>ジュンバン</t>
    </rPh>
    <phoneticPr fontId="4"/>
  </si>
  <si>
    <t>ｼｰﾄを選択して入力して下さい。</t>
    <rPh sb="4" eb="6">
      <t>センタク</t>
    </rPh>
    <rPh sb="8" eb="10">
      <t>ニュウリョク</t>
    </rPh>
    <rPh sb="10" eb="13">
      <t>シテクダ</t>
    </rPh>
    <phoneticPr fontId="7"/>
  </si>
  <si>
    <t>063：新潟市</t>
    <phoneticPr fontId="4"/>
  </si>
  <si>
    <t>064：浜松市</t>
    <phoneticPr fontId="4"/>
  </si>
  <si>
    <t>065：岡山市</t>
    <rPh sb="4" eb="6">
      <t>オカヤマ</t>
    </rPh>
    <phoneticPr fontId="4"/>
  </si>
  <si>
    <t>下水道局　←　未使用</t>
    <rPh sb="3" eb="4">
      <t>キョク</t>
    </rPh>
    <rPh sb="7" eb="10">
      <t>ミシヨウ</t>
    </rPh>
    <phoneticPr fontId="4"/>
  </si>
  <si>
    <t>高速道路(株)</t>
    <rPh sb="0" eb="2">
      <t>コウソク</t>
    </rPh>
    <rPh sb="2" eb="4">
      <t>ドウロ</t>
    </rPh>
    <rPh sb="4" eb="7">
      <t>カブ</t>
    </rPh>
    <phoneticPr fontId="4"/>
  </si>
  <si>
    <t>121：下水道工事（１）</t>
    <phoneticPr fontId="4"/>
  </si>
  <si>
    <t>601：下水道工事（２）「函渠、管渠等（開削）」　</t>
    <phoneticPr fontId="4"/>
  </si>
  <si>
    <t>602：下水道工事（２）「側溝、水路等」　</t>
    <phoneticPr fontId="4"/>
  </si>
  <si>
    <t>603：下水道工事（２）「推進（口径≦500mm）」</t>
    <phoneticPr fontId="4"/>
  </si>
  <si>
    <t>604：下水道工事（２）「推進（500mm&lt;口径&lt;800mm）」</t>
    <phoneticPr fontId="4"/>
  </si>
  <si>
    <t>123：下水道工事（３）</t>
    <phoneticPr fontId="4"/>
  </si>
  <si>
    <t>611：下水道工事（４）管更生「製管工法（機械製管）」</t>
    <phoneticPr fontId="4"/>
  </si>
  <si>
    <t>612：下水道工事（４）管更生「製管工法（人力製管）」</t>
    <phoneticPr fontId="4"/>
  </si>
  <si>
    <t>613：下水道工事（４）管更生「反転工法」</t>
    <phoneticPr fontId="4"/>
  </si>
  <si>
    <t>614：下水道工事（４）管更生「形成工法」</t>
    <phoneticPr fontId="4"/>
  </si>
  <si>
    <t>表－４農水</t>
    <rPh sb="0" eb="1">
      <t>ヒョウ</t>
    </rPh>
    <rPh sb="3" eb="5">
      <t>ノウスイ</t>
    </rPh>
    <phoneticPr fontId="4"/>
  </si>
  <si>
    <t>201：ほ場整備工事</t>
    <phoneticPr fontId="4"/>
  </si>
  <si>
    <t>211：農用地造成工事</t>
    <phoneticPr fontId="4"/>
  </si>
  <si>
    <t>221：農道工事</t>
    <phoneticPr fontId="4"/>
  </si>
  <si>
    <t>231：水路トンネル工事</t>
    <phoneticPr fontId="4"/>
  </si>
  <si>
    <t>241：水路工事</t>
    <phoneticPr fontId="4"/>
  </si>
  <si>
    <t>251：河川及び排水路工事</t>
    <phoneticPr fontId="4"/>
  </si>
  <si>
    <t>261：管水路工事</t>
    <phoneticPr fontId="4"/>
  </si>
  <si>
    <t>271：畑かん施設工事</t>
    <phoneticPr fontId="4"/>
  </si>
  <si>
    <t>281：干拓工事</t>
    <phoneticPr fontId="4"/>
  </si>
  <si>
    <r>
      <t>2</t>
    </r>
    <r>
      <rPr>
        <sz val="11"/>
        <rFont val="ＭＳ Ｐゴシック"/>
        <family val="3"/>
        <charset val="128"/>
      </rPr>
      <t>02</t>
    </r>
    <r>
      <rPr>
        <sz val="11"/>
        <rFont val="ＭＳ Ｐゴシック"/>
        <family val="3"/>
        <charset val="128"/>
      </rPr>
      <t>：その他土木工事</t>
    </r>
    <r>
      <rPr>
        <sz val="11"/>
        <rFont val="ＭＳ Ｐゴシック"/>
        <family val="3"/>
        <charset val="128"/>
      </rPr>
      <t>（１）</t>
    </r>
    <phoneticPr fontId="4"/>
  </si>
  <si>
    <r>
      <t>2</t>
    </r>
    <r>
      <rPr>
        <sz val="11"/>
        <rFont val="ＭＳ Ｐゴシック"/>
        <family val="3"/>
        <charset val="128"/>
      </rPr>
      <t>03</t>
    </r>
    <r>
      <rPr>
        <sz val="11"/>
        <rFont val="ＭＳ Ｐゴシック"/>
        <family val="3"/>
        <charset val="128"/>
      </rPr>
      <t>：その他土木工事</t>
    </r>
    <r>
      <rPr>
        <sz val="11"/>
        <rFont val="ＭＳ Ｐゴシック"/>
        <family val="3"/>
        <charset val="128"/>
      </rPr>
      <t>（１）</t>
    </r>
    <phoneticPr fontId="4"/>
  </si>
  <si>
    <r>
      <t>2</t>
    </r>
    <r>
      <rPr>
        <sz val="11"/>
        <rFont val="ＭＳ Ｐゴシック"/>
        <family val="3"/>
        <charset val="128"/>
      </rPr>
      <t>04</t>
    </r>
    <r>
      <rPr>
        <sz val="11"/>
        <rFont val="ＭＳ Ｐゴシック"/>
        <family val="3"/>
        <charset val="128"/>
      </rPr>
      <t>：その他土木工事</t>
    </r>
    <r>
      <rPr>
        <sz val="11"/>
        <rFont val="ＭＳ Ｐゴシック"/>
        <family val="3"/>
        <charset val="128"/>
      </rPr>
      <t>（１）</t>
    </r>
    <phoneticPr fontId="4"/>
  </si>
  <si>
    <r>
      <t>2</t>
    </r>
    <r>
      <rPr>
        <sz val="11"/>
        <rFont val="ＭＳ Ｐゴシック"/>
        <family val="3"/>
        <charset val="128"/>
      </rPr>
      <t>93</t>
    </r>
    <r>
      <rPr>
        <sz val="11"/>
        <rFont val="ＭＳ Ｐゴシック"/>
        <family val="3"/>
        <charset val="128"/>
      </rPr>
      <t>：その他土木工事</t>
    </r>
    <r>
      <rPr>
        <sz val="11"/>
        <rFont val="ＭＳ Ｐゴシック"/>
        <family val="3"/>
        <charset val="128"/>
      </rPr>
      <t>（１）</t>
    </r>
    <phoneticPr fontId="4"/>
  </si>
  <si>
    <r>
      <t>2</t>
    </r>
    <r>
      <rPr>
        <sz val="11"/>
        <rFont val="ＭＳ Ｐゴシック"/>
        <family val="3"/>
        <charset val="128"/>
      </rPr>
      <t>94</t>
    </r>
    <r>
      <rPr>
        <sz val="11"/>
        <rFont val="ＭＳ Ｐゴシック"/>
        <family val="3"/>
        <charset val="128"/>
      </rPr>
      <t>：その他土木工事</t>
    </r>
    <r>
      <rPr>
        <sz val="11"/>
        <rFont val="ＭＳ Ｐゴシック"/>
        <family val="3"/>
        <charset val="128"/>
      </rPr>
      <t>（１）</t>
    </r>
    <phoneticPr fontId="4"/>
  </si>
  <si>
    <r>
      <t>2</t>
    </r>
    <r>
      <rPr>
        <sz val="11"/>
        <rFont val="ＭＳ Ｐゴシック"/>
        <family val="3"/>
        <charset val="128"/>
      </rPr>
      <t>96</t>
    </r>
    <r>
      <rPr>
        <sz val="11"/>
        <rFont val="ＭＳ Ｐゴシック"/>
        <family val="3"/>
        <charset val="128"/>
      </rPr>
      <t>：その他土木工事</t>
    </r>
    <r>
      <rPr>
        <sz val="11"/>
        <rFont val="ＭＳ Ｐゴシック"/>
        <family val="3"/>
        <charset val="128"/>
      </rPr>
      <t>（１）</t>
    </r>
    <phoneticPr fontId="4"/>
  </si>
  <si>
    <r>
      <t>2</t>
    </r>
    <r>
      <rPr>
        <sz val="11"/>
        <rFont val="ＭＳ Ｐゴシック"/>
        <family val="3"/>
        <charset val="128"/>
      </rPr>
      <t>05</t>
    </r>
    <r>
      <rPr>
        <sz val="11"/>
        <rFont val="ＭＳ Ｐゴシック"/>
        <family val="3"/>
        <charset val="128"/>
      </rPr>
      <t>：その他土木工事</t>
    </r>
    <r>
      <rPr>
        <sz val="11"/>
        <rFont val="ＭＳ Ｐゴシック"/>
        <family val="3"/>
        <charset val="128"/>
      </rPr>
      <t>（２）</t>
    </r>
    <phoneticPr fontId="4"/>
  </si>
  <si>
    <r>
      <t>2</t>
    </r>
    <r>
      <rPr>
        <sz val="11"/>
        <rFont val="ＭＳ Ｐゴシック"/>
        <family val="3"/>
        <charset val="128"/>
      </rPr>
      <t>06</t>
    </r>
    <r>
      <rPr>
        <sz val="11"/>
        <rFont val="ＭＳ Ｐゴシック"/>
        <family val="3"/>
        <charset val="128"/>
      </rPr>
      <t>：その他土木工事</t>
    </r>
    <r>
      <rPr>
        <sz val="11"/>
        <rFont val="ＭＳ Ｐゴシック"/>
        <family val="3"/>
        <charset val="128"/>
      </rPr>
      <t>（２）</t>
    </r>
    <phoneticPr fontId="4"/>
  </si>
  <si>
    <r>
      <t>2</t>
    </r>
    <r>
      <rPr>
        <sz val="11"/>
        <rFont val="ＭＳ Ｐゴシック"/>
        <family val="3"/>
        <charset val="128"/>
      </rPr>
      <t>07</t>
    </r>
    <r>
      <rPr>
        <sz val="11"/>
        <rFont val="ＭＳ Ｐゴシック"/>
        <family val="3"/>
        <charset val="128"/>
      </rPr>
      <t>：その他土木工事</t>
    </r>
    <r>
      <rPr>
        <sz val="11"/>
        <rFont val="ＭＳ Ｐゴシック"/>
        <family val="3"/>
        <charset val="128"/>
      </rPr>
      <t>（２）</t>
    </r>
    <phoneticPr fontId="4"/>
  </si>
  <si>
    <r>
      <t>2</t>
    </r>
    <r>
      <rPr>
        <sz val="11"/>
        <rFont val="ＭＳ Ｐゴシック"/>
        <family val="3"/>
        <charset val="128"/>
      </rPr>
      <t>91</t>
    </r>
    <r>
      <rPr>
        <sz val="11"/>
        <rFont val="ＭＳ Ｐゴシック"/>
        <family val="3"/>
        <charset val="128"/>
      </rPr>
      <t>：その他土木工事</t>
    </r>
    <r>
      <rPr>
        <sz val="11"/>
        <rFont val="ＭＳ Ｐゴシック"/>
        <family val="3"/>
        <charset val="128"/>
      </rPr>
      <t>（２）</t>
    </r>
    <phoneticPr fontId="4"/>
  </si>
  <si>
    <r>
      <t>2</t>
    </r>
    <r>
      <rPr>
        <sz val="11"/>
        <rFont val="ＭＳ Ｐゴシック"/>
        <family val="3"/>
        <charset val="128"/>
      </rPr>
      <t>95</t>
    </r>
    <r>
      <rPr>
        <sz val="11"/>
        <rFont val="ＭＳ Ｐゴシック"/>
        <family val="3"/>
        <charset val="128"/>
      </rPr>
      <t>：その他土木工事</t>
    </r>
    <r>
      <rPr>
        <sz val="11"/>
        <rFont val="ＭＳ Ｐゴシック"/>
        <family val="3"/>
        <charset val="128"/>
      </rPr>
      <t>（２）</t>
    </r>
    <phoneticPr fontId="4"/>
  </si>
  <si>
    <t>245：コンクリート補修工事</t>
    <rPh sb="10" eb="12">
      <t>ホシュウ</t>
    </rPh>
    <rPh sb="12" eb="14">
      <t>コウジ</t>
    </rPh>
    <phoneticPr fontId="4"/>
  </si>
  <si>
    <t>表－４運輸（港湾）</t>
    <rPh sb="0" eb="1">
      <t>ヒョウ</t>
    </rPh>
    <rPh sb="3" eb="5">
      <t>ウンユ</t>
    </rPh>
    <rPh sb="6" eb="8">
      <t>コウワン</t>
    </rPh>
    <phoneticPr fontId="4"/>
  </si>
  <si>
    <t>301：港湾浚渫工事</t>
    <phoneticPr fontId="4"/>
  </si>
  <si>
    <t>302：港湾浚渫工事</t>
    <phoneticPr fontId="4"/>
  </si>
  <si>
    <t>303：港湾浚渫工事</t>
    <phoneticPr fontId="4"/>
  </si>
  <si>
    <t>304：港湾浚渫工事</t>
    <phoneticPr fontId="4"/>
  </si>
  <si>
    <t>311：港湾構造物工事</t>
    <phoneticPr fontId="4"/>
  </si>
  <si>
    <t>312：港湾構造物工事</t>
    <phoneticPr fontId="4"/>
  </si>
  <si>
    <r>
      <t>表－４運輸(航空</t>
    </r>
    <r>
      <rPr>
        <sz val="11"/>
        <rFont val="ＭＳ Ｐゴシック"/>
        <family val="3"/>
        <charset val="128"/>
      </rPr>
      <t>)</t>
    </r>
    <rPh sb="0" eb="1">
      <t>ヒョウ</t>
    </rPh>
    <rPh sb="3" eb="5">
      <t>ウンユ</t>
    </rPh>
    <rPh sb="6" eb="8">
      <t>コウクウ</t>
    </rPh>
    <phoneticPr fontId="4"/>
  </si>
  <si>
    <t>321：空港用地造成工事</t>
    <phoneticPr fontId="4"/>
  </si>
  <si>
    <t>322：空港用地造成工事</t>
    <phoneticPr fontId="4"/>
  </si>
  <si>
    <t>331：空港舗装工事</t>
    <phoneticPr fontId="4"/>
  </si>
  <si>
    <t>341：空港維持工事 → 空港維持工事(除雪なし)  Ｈ20変更</t>
    <rPh sb="30" eb="32">
      <t>ヘンコウ</t>
    </rPh>
    <phoneticPr fontId="4"/>
  </si>
  <si>
    <t>351：空港除雪工事 → 空港維持工事(除雪あり)　Ｈ20変更</t>
    <phoneticPr fontId="4"/>
  </si>
  <si>
    <t>410：一般土工</t>
    <phoneticPr fontId="4"/>
  </si>
  <si>
    <t>430：鉄骨橋梁</t>
    <phoneticPr fontId="4"/>
  </si>
  <si>
    <t>440：ＰＣ橋梁</t>
    <phoneticPr fontId="4"/>
  </si>
  <si>
    <t>450：トンネル</t>
    <phoneticPr fontId="4"/>
  </si>
  <si>
    <t>460：トンネルと他工種</t>
    <phoneticPr fontId="4"/>
  </si>
  <si>
    <t>470：舗装</t>
    <phoneticPr fontId="4"/>
  </si>
  <si>
    <t>480：遮音壁・標識等</t>
    <phoneticPr fontId="4"/>
  </si>
  <si>
    <t>490：維持</t>
    <phoneticPr fontId="4"/>
  </si>
  <si>
    <t>314：防舷材、電気防食工事</t>
    <phoneticPr fontId="4"/>
  </si>
  <si>
    <t>315：防舷材、電気防食工事</t>
  </si>
  <si>
    <t>316：防舷材、電気防食工事</t>
  </si>
  <si>
    <r>
      <t>=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Ｓ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2: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Ｓ</t>
    </r>
    <r>
      <rPr>
        <sz val="11"/>
        <rFont val="ＭＳ Ｐゴシック"/>
        <family val="3"/>
        <charset val="128"/>
      </rPr>
      <t>$55</t>
    </r>
    <phoneticPr fontId="4"/>
  </si>
  <si>
    <t>=$Ｓ$109:$Ｓ$119</t>
    <phoneticPr fontId="4"/>
  </si>
  <si>
    <t>=$Ｓ$127:$Ｓ$132</t>
    <phoneticPr fontId="4"/>
  </si>
  <si>
    <t>=$Ｓ$66:$Ｓ$99</t>
    <phoneticPr fontId="4"/>
  </si>
  <si>
    <t>=$Ｓ$143:$Ｓ$154</t>
    <phoneticPr fontId="4"/>
  </si>
  <si>
    <t>=$Ｓ$187:$Ｓ$193</t>
    <phoneticPr fontId="4"/>
  </si>
  <si>
    <r>
      <t>=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Ｖ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2: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Ｖ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6</t>
    </r>
    <phoneticPr fontId="4"/>
  </si>
  <si>
    <r>
      <t>=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Ｖ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2: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Ｖ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8</t>
    </r>
    <phoneticPr fontId="4"/>
  </si>
  <si>
    <r>
      <t>=</t>
    </r>
    <r>
      <rPr>
        <sz val="11"/>
        <rFont val="ＭＳ Ｐゴシック"/>
        <family val="3"/>
        <charset val="128"/>
      </rPr>
      <t>$</t>
    </r>
    <r>
      <rPr>
        <sz val="11"/>
        <color indexed="10"/>
        <rFont val="ＭＳ Ｐゴシック"/>
        <family val="3"/>
        <charset val="128"/>
      </rPr>
      <t>J$1</t>
    </r>
    <r>
      <rPr>
        <sz val="11"/>
        <rFont val="ＭＳ Ｐゴシック"/>
        <family val="3"/>
        <charset val="128"/>
      </rPr>
      <t>: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J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6</t>
    </r>
    <phoneticPr fontId="4"/>
  </si>
  <si>
    <r>
      <t>=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J</t>
    </r>
    <r>
      <rPr>
        <sz val="11"/>
        <rFont val="ＭＳ Ｐゴシック"/>
        <family val="3"/>
        <charset val="128"/>
      </rPr>
      <t>$7</t>
    </r>
    <r>
      <rPr>
        <sz val="11"/>
        <rFont val="ＭＳ Ｐゴシック"/>
        <family val="3"/>
        <charset val="128"/>
      </rPr>
      <t>: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J</t>
    </r>
    <r>
      <rPr>
        <sz val="11"/>
        <rFont val="ＭＳ Ｐゴシック"/>
        <family val="3"/>
        <charset val="128"/>
      </rPr>
      <t>$12</t>
    </r>
    <phoneticPr fontId="4"/>
  </si>
  <si>
    <t>=$J$1:$J$5</t>
    <phoneticPr fontId="4"/>
  </si>
  <si>
    <r>
      <t>=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J</t>
    </r>
    <r>
      <rPr>
        <sz val="11"/>
        <rFont val="ＭＳ Ｐゴシック"/>
        <family val="3"/>
        <charset val="128"/>
      </rPr>
      <t>$19</t>
    </r>
    <r>
      <rPr>
        <sz val="11"/>
        <rFont val="ＭＳ Ｐゴシック"/>
        <family val="3"/>
        <charset val="128"/>
      </rPr>
      <t>: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J</t>
    </r>
    <r>
      <rPr>
        <sz val="11"/>
        <rFont val="ＭＳ Ｐゴシック"/>
        <family val="3"/>
        <charset val="128"/>
      </rPr>
      <t>$22</t>
    </r>
    <phoneticPr fontId="4"/>
  </si>
  <si>
    <r>
      <t>=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J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: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J</t>
    </r>
    <r>
      <rPr>
        <sz val="11"/>
        <rFont val="ＭＳ Ｐゴシック"/>
        <family val="3"/>
        <charset val="128"/>
      </rPr>
      <t>$28</t>
    </r>
    <phoneticPr fontId="4"/>
  </si>
  <si>
    <t>493：造園</t>
    <rPh sb="4" eb="6">
      <t>ゾウエン</t>
    </rPh>
    <phoneticPr fontId="4"/>
  </si>
  <si>
    <t>=$Ｓ$165:$Ｓ$177</t>
    <phoneticPr fontId="4"/>
  </si>
  <si>
    <t>1) 技術者間接費
　　（電気通信設備工事の場合）</t>
    <rPh sb="3" eb="6">
      <t>ギジュツシャ</t>
    </rPh>
    <rPh sb="6" eb="9">
      <t>カンセツヒ</t>
    </rPh>
    <rPh sb="13" eb="15">
      <t>デンキ</t>
    </rPh>
    <rPh sb="15" eb="17">
      <t>ツウシン</t>
    </rPh>
    <rPh sb="17" eb="19">
      <t>セツビ</t>
    </rPh>
    <rPh sb="19" eb="21">
      <t>コウジ</t>
    </rPh>
    <rPh sb="22" eb="24">
      <t>バアイ</t>
    </rPh>
    <phoneticPr fontId="4"/>
  </si>
  <si>
    <t>2) 機器管理費
　　（電気通信設備工事の場合）</t>
    <rPh sb="3" eb="5">
      <t>キキ</t>
    </rPh>
    <rPh sb="5" eb="8">
      <t>カンリヒ</t>
    </rPh>
    <phoneticPr fontId="4"/>
  </si>
  <si>
    <t>(4)機器間接費</t>
    <rPh sb="3" eb="5">
      <t>キキ</t>
    </rPh>
    <rPh sb="5" eb="7">
      <t>カンセツ</t>
    </rPh>
    <rPh sb="7" eb="8">
      <t>ヒ</t>
    </rPh>
    <phoneticPr fontId="4"/>
  </si>
  <si>
    <t>③ 一般管理費等</t>
    <phoneticPr fontId="4"/>
  </si>
  <si>
    <t>④ 鋼橋等工場製作費
　（電気通信設備工事の場合は、機器単体費）</t>
    <rPh sb="15" eb="17">
      <t>ツウシン</t>
    </rPh>
    <rPh sb="17" eb="19">
      <t>セツビ</t>
    </rPh>
    <phoneticPr fontId="4"/>
  </si>
  <si>
    <t>242：修繕・補修工事（水路工事）←H21削除</t>
    <rPh sb="4" eb="6">
      <t>シュウゼン</t>
    </rPh>
    <rPh sb="7" eb="9">
      <t>ホシュウ</t>
    </rPh>
    <rPh sb="12" eb="14">
      <t>スイロ</t>
    </rPh>
    <rPh sb="14" eb="16">
      <t>コウジ</t>
    </rPh>
    <rPh sb="21" eb="23">
      <t>サクジョ</t>
    </rPh>
    <phoneticPr fontId="4"/>
  </si>
  <si>
    <t>243：修繕・補修工事（その他土木）←H21削除</t>
    <rPh sb="4" eb="6">
      <t>シュウゼン</t>
    </rPh>
    <rPh sb="7" eb="9">
      <t>ホシュウ</t>
    </rPh>
    <rPh sb="14" eb="15">
      <t>タ</t>
    </rPh>
    <rPh sb="15" eb="17">
      <t>ドボク</t>
    </rPh>
    <phoneticPr fontId="4"/>
  </si>
  <si>
    <t>244：修繕・補修工事（上記以外）←H21削除</t>
    <rPh sb="4" eb="6">
      <t>シュウゼン</t>
    </rPh>
    <rPh sb="7" eb="9">
      <t>ホシュウ</t>
    </rPh>
    <rPh sb="12" eb="14">
      <t>ジョウキ</t>
    </rPh>
    <rPh sb="14" eb="16">
      <t>イガイ</t>
    </rPh>
    <phoneticPr fontId="4"/>
  </si>
  <si>
    <t>232：道路トンネル工事←H21削除</t>
    <rPh sb="4" eb="6">
      <t>ドウロ</t>
    </rPh>
    <rPh sb="10" eb="12">
      <t>コウジ</t>
    </rPh>
    <phoneticPr fontId="4"/>
  </si>
  <si>
    <t>=$S$104:$S$124</t>
    <phoneticPr fontId="4"/>
  </si>
  <si>
    <t>060：さいたま市</t>
    <phoneticPr fontId="4"/>
  </si>
  <si>
    <t>066：相模原市</t>
    <rPh sb="4" eb="7">
      <t>サガミハラ</t>
    </rPh>
    <rPh sb="7" eb="8">
      <t>シ</t>
    </rPh>
    <phoneticPr fontId="4"/>
  </si>
  <si>
    <t>$o$3</t>
    <phoneticPr fontId="4"/>
  </si>
  <si>
    <t>$o$4</t>
  </si>
  <si>
    <t>$o$5</t>
  </si>
  <si>
    <t>$o$6</t>
  </si>
  <si>
    <t>6：日本下水道事業団</t>
  </si>
  <si>
    <t>9：都道府県・政令指定都市(市町村等)</t>
    <rPh sb="2" eb="6">
      <t>トドウフケン</t>
    </rPh>
    <rPh sb="14" eb="15">
      <t>シ</t>
    </rPh>
    <rPh sb="15" eb="16">
      <t>マチ</t>
    </rPh>
    <rPh sb="16" eb="17">
      <t>ソン</t>
    </rPh>
    <rPh sb="17" eb="18">
      <t>ナド</t>
    </rPh>
    <phoneticPr fontId="4"/>
  </si>
  <si>
    <t>7：東日本高速道路（株）
　 中日本高速道路（株）
　 西日本高速道路（株）</t>
    <phoneticPr fontId="4"/>
  </si>
  <si>
    <t>=$S$146:$S$159</t>
    <phoneticPr fontId="4"/>
  </si>
  <si>
    <t>=$S$160:$S$174</t>
    <phoneticPr fontId="4"/>
  </si>
  <si>
    <t>=$o$8:$o$9</t>
    <phoneticPr fontId="4"/>
  </si>
  <si>
    <t>$o$10</t>
    <phoneticPr fontId="4"/>
  </si>
  <si>
    <t>$o$11</t>
    <phoneticPr fontId="4"/>
  </si>
  <si>
    <t>工事情報</t>
    <rPh sb="0" eb="2">
      <t>コウジ</t>
    </rPh>
    <rPh sb="2" eb="4">
      <t>ジョウホウ</t>
    </rPh>
    <phoneticPr fontId="4"/>
  </si>
  <si>
    <t>工事名</t>
    <rPh sb="0" eb="3">
      <t>コウジメイ</t>
    </rPh>
    <phoneticPr fontId="4"/>
  </si>
  <si>
    <t>ＪＨ</t>
    <phoneticPr fontId="4"/>
  </si>
  <si>
    <t>=$S$104:$S$124</t>
    <phoneticPr fontId="4"/>
  </si>
  <si>
    <t>=$S$90:$S$103</t>
    <phoneticPr fontId="4"/>
  </si>
  <si>
    <t>フリガナ</t>
    <phoneticPr fontId="3"/>
  </si>
  <si>
    <t>請負業者名</t>
    <rPh sb="0" eb="2">
      <t>ウケオ</t>
    </rPh>
    <rPh sb="2" eb="4">
      <t>ギョウシャ</t>
    </rPh>
    <rPh sb="4" eb="5">
      <t>メイ</t>
    </rPh>
    <phoneticPr fontId="3"/>
  </si>
  <si>
    <t>発注者別ｺｰﾄﾞ 4桁</t>
    <rPh sb="0" eb="3">
      <t>ハッチュウシャ</t>
    </rPh>
    <rPh sb="3" eb="4">
      <t>ベツ</t>
    </rPh>
    <rPh sb="10" eb="11">
      <t>ケタ</t>
    </rPh>
    <phoneticPr fontId="3"/>
  </si>
  <si>
    <t>702：多摩事業部</t>
    <phoneticPr fontId="4"/>
  </si>
  <si>
    <t>060：さいたま市</t>
    <phoneticPr fontId="4"/>
  </si>
  <si>
    <t>063：新潟市</t>
    <phoneticPr fontId="4"/>
  </si>
  <si>
    <t>064：浜松市</t>
    <phoneticPr fontId="4"/>
  </si>
  <si>
    <t>旧運輸（港湾、航空）</t>
    <rPh sb="0" eb="1">
      <t>キュウ</t>
    </rPh>
    <rPh sb="1" eb="3">
      <t>ウンユ</t>
    </rPh>
    <rPh sb="4" eb="6">
      <t>コウワン</t>
    </rPh>
    <rPh sb="7" eb="9">
      <t>コウクウ</t>
    </rPh>
    <phoneticPr fontId="4"/>
  </si>
  <si>
    <t>下水：日本下水道事業団</t>
    <rPh sb="0" eb="2">
      <t>ゲスイ</t>
    </rPh>
    <phoneticPr fontId="4"/>
  </si>
  <si>
    <t>下水：都道府県</t>
    <rPh sb="0" eb="2">
      <t>ゲスイ</t>
    </rPh>
    <rPh sb="3" eb="7">
      <t>トドウフケン</t>
    </rPh>
    <phoneticPr fontId="4"/>
  </si>
  <si>
    <t>建設：都道府県</t>
    <rPh sb="0" eb="2">
      <t>ケンセツ</t>
    </rPh>
    <rPh sb="3" eb="7">
      <t>トドウフケン</t>
    </rPh>
    <phoneticPr fontId="4"/>
  </si>
  <si>
    <t>建設：水資源</t>
    <rPh sb="0" eb="2">
      <t>ケンセツ</t>
    </rPh>
    <rPh sb="3" eb="6">
      <t>ミズシゲン</t>
    </rPh>
    <phoneticPr fontId="4"/>
  </si>
  <si>
    <t>401：水資源機構 本社</t>
    <rPh sb="4" eb="5">
      <t>ミズ</t>
    </rPh>
    <rPh sb="5" eb="7">
      <t>シゲン</t>
    </rPh>
    <rPh sb="7" eb="9">
      <t>キコウ</t>
    </rPh>
    <rPh sb="10" eb="12">
      <t>ホンシャ</t>
    </rPh>
    <phoneticPr fontId="4"/>
  </si>
  <si>
    <t>402：水資源機構 中部支社</t>
    <rPh sb="4" eb="5">
      <t>ミズ</t>
    </rPh>
    <rPh sb="5" eb="7">
      <t>シゲン</t>
    </rPh>
    <rPh sb="7" eb="9">
      <t>キコウ</t>
    </rPh>
    <rPh sb="10" eb="12">
      <t>チュウブ</t>
    </rPh>
    <rPh sb="12" eb="14">
      <t>シシャ</t>
    </rPh>
    <phoneticPr fontId="4"/>
  </si>
  <si>
    <t>403：水資源機構 関西支社</t>
    <rPh sb="4" eb="5">
      <t>ミズ</t>
    </rPh>
    <rPh sb="5" eb="7">
      <t>シゲン</t>
    </rPh>
    <rPh sb="7" eb="9">
      <t>キコウ</t>
    </rPh>
    <rPh sb="10" eb="12">
      <t>カンサイ</t>
    </rPh>
    <rPh sb="12" eb="14">
      <t>シシャ</t>
    </rPh>
    <phoneticPr fontId="4"/>
  </si>
  <si>
    <t>404：水資源機構 吉野川局</t>
    <rPh sb="4" eb="5">
      <t>ミズ</t>
    </rPh>
    <rPh sb="5" eb="7">
      <t>シゲン</t>
    </rPh>
    <rPh sb="7" eb="9">
      <t>キコウ</t>
    </rPh>
    <rPh sb="10" eb="12">
      <t>ヨシノ</t>
    </rPh>
    <rPh sb="12" eb="13">
      <t>ガワ</t>
    </rPh>
    <rPh sb="13" eb="14">
      <t>キョク</t>
    </rPh>
    <phoneticPr fontId="4"/>
  </si>
  <si>
    <t>405：水資源機構 筑後川局</t>
    <rPh sb="4" eb="5">
      <t>ミズ</t>
    </rPh>
    <rPh sb="5" eb="7">
      <t>シゲン</t>
    </rPh>
    <rPh sb="7" eb="9">
      <t>キコウ</t>
    </rPh>
    <rPh sb="10" eb="12">
      <t>チクゴ</t>
    </rPh>
    <rPh sb="12" eb="13">
      <t>ガワ</t>
    </rPh>
    <rPh sb="13" eb="14">
      <t>キョク</t>
    </rPh>
    <phoneticPr fontId="4"/>
  </si>
  <si>
    <r>
      <t>=$S$127</t>
    </r>
    <r>
      <rPr>
        <sz val="11"/>
        <rFont val="ＭＳ Ｐゴシック"/>
        <family val="3"/>
        <charset val="128"/>
      </rPr>
      <t>:$S$</t>
    </r>
    <r>
      <rPr>
        <sz val="11"/>
        <rFont val="ＭＳ Ｐゴシック"/>
        <family val="3"/>
        <charset val="128"/>
      </rPr>
      <t>136</t>
    </r>
    <phoneticPr fontId="4"/>
  </si>
  <si>
    <t>=$S$179:$S$254</t>
    <phoneticPr fontId="4"/>
  </si>
  <si>
    <t>使用していない→</t>
    <rPh sb="0" eb="2">
      <t>シヨウ</t>
    </rPh>
    <phoneticPr fontId="4"/>
  </si>
  <si>
    <t>=$Ｖ$2:$Ｖ$6</t>
    <phoneticPr fontId="4"/>
  </si>
  <si>
    <t>3：一般交通等の影響を受ける場合</t>
    <rPh sb="14" eb="16">
      <t>バアイ</t>
    </rPh>
    <phoneticPr fontId="4"/>
  </si>
  <si>
    <t>4：一般交通等の影響を受けない場合</t>
    <rPh sb="15" eb="17">
      <t>バアイ</t>
    </rPh>
    <phoneticPr fontId="4"/>
  </si>
  <si>
    <t>7：高速道路</t>
    <rPh sb="2" eb="4">
      <t>コウソク</t>
    </rPh>
    <rPh sb="4" eb="6">
      <t>ドウロ</t>
    </rPh>
    <phoneticPr fontId="4"/>
  </si>
  <si>
    <r>
      <t>=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Ｖ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11: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Ｖ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15</t>
    </r>
    <phoneticPr fontId="4"/>
  </si>
  <si>
    <t>施工場所コード「高速」</t>
    <rPh sb="8" eb="10">
      <t>コウソク</t>
    </rPh>
    <phoneticPr fontId="4"/>
  </si>
  <si>
    <t>1：一般道路(自動車専用道路以外での一般道路上の工事)</t>
    <rPh sb="2" eb="4">
      <t>イッパン</t>
    </rPh>
    <rPh sb="4" eb="6">
      <t>ドウロ</t>
    </rPh>
    <rPh sb="7" eb="10">
      <t>ジドウシャ</t>
    </rPh>
    <rPh sb="10" eb="12">
      <t>センヨウ</t>
    </rPh>
    <rPh sb="12" eb="14">
      <t>ドウロ</t>
    </rPh>
    <rPh sb="14" eb="16">
      <t>イガイ</t>
    </rPh>
    <rPh sb="18" eb="20">
      <t>イッパン</t>
    </rPh>
    <rPh sb="20" eb="22">
      <t>ドウロ</t>
    </rPh>
    <rPh sb="22" eb="23">
      <t>ジョウ</t>
    </rPh>
    <rPh sb="24" eb="26">
      <t>コウジ</t>
    </rPh>
    <phoneticPr fontId="3"/>
  </si>
  <si>
    <t>2：自動車専用道路(高速自動車道路上での工事)</t>
    <rPh sb="2" eb="5">
      <t>ジドウシャ</t>
    </rPh>
    <rPh sb="5" eb="7">
      <t>センヨウ</t>
    </rPh>
    <rPh sb="7" eb="9">
      <t>ドウロ</t>
    </rPh>
    <rPh sb="10" eb="12">
      <t>コウソク</t>
    </rPh>
    <rPh sb="12" eb="15">
      <t>ジドウシャ</t>
    </rPh>
    <rPh sb="15" eb="17">
      <t>ドウロ</t>
    </rPh>
    <rPh sb="17" eb="18">
      <t>ジョウ</t>
    </rPh>
    <rPh sb="20" eb="22">
      <t>コウジ</t>
    </rPh>
    <phoneticPr fontId="3"/>
  </si>
  <si>
    <t>3：自動車専用道路及び鉄道等に近接又は交差する場所(跨道橋、高架橋等での他管理者との調整が必要な工事)</t>
    <rPh sb="2" eb="5">
      <t>ジドウシャ</t>
    </rPh>
    <rPh sb="5" eb="7">
      <t>センヨウ</t>
    </rPh>
    <rPh sb="7" eb="9">
      <t>ドウロ</t>
    </rPh>
    <rPh sb="9" eb="10">
      <t>オヨ</t>
    </rPh>
    <rPh sb="11" eb="13">
      <t>テツドウ</t>
    </rPh>
    <rPh sb="13" eb="14">
      <t>ナド</t>
    </rPh>
    <rPh sb="15" eb="17">
      <t>キンセツ</t>
    </rPh>
    <rPh sb="17" eb="18">
      <t>マタ</t>
    </rPh>
    <rPh sb="19" eb="21">
      <t>コウサ</t>
    </rPh>
    <rPh sb="23" eb="25">
      <t>バショ</t>
    </rPh>
    <rPh sb="26" eb="29">
      <t>コドウキョウ</t>
    </rPh>
    <rPh sb="30" eb="32">
      <t>コウカ</t>
    </rPh>
    <rPh sb="32" eb="33">
      <t>ハシ</t>
    </rPh>
    <rPh sb="33" eb="34">
      <t>トウ</t>
    </rPh>
    <rPh sb="36" eb="37">
      <t>タ</t>
    </rPh>
    <rPh sb="37" eb="40">
      <t>カンリシャ</t>
    </rPh>
    <rPh sb="42" eb="44">
      <t>チョウセイ</t>
    </rPh>
    <rPh sb="45" eb="47">
      <t>ヒツヨウ</t>
    </rPh>
    <rPh sb="48" eb="50">
      <t>コウジ</t>
    </rPh>
    <phoneticPr fontId="3"/>
  </si>
  <si>
    <t xml:space="preserve">4：上記以外の工事場所 </t>
    <rPh sb="2" eb="4">
      <t>ジョウキ</t>
    </rPh>
    <rPh sb="4" eb="6">
      <t>イガイ</t>
    </rPh>
    <rPh sb="7" eb="9">
      <t>コウジ</t>
    </rPh>
    <rPh sb="9" eb="11">
      <t>バショ</t>
    </rPh>
    <phoneticPr fontId="3"/>
  </si>
  <si>
    <t>施工場所コード「建設、港湾、航空、農水、下水、都市」</t>
    <rPh sb="0" eb="2">
      <t>セコウ</t>
    </rPh>
    <rPh sb="2" eb="4">
      <t>バショ</t>
    </rPh>
    <phoneticPr fontId="3"/>
  </si>
  <si>
    <t>420：橋梁下部工</t>
    <rPh sb="8" eb="9">
      <t>コウ</t>
    </rPh>
    <phoneticPr fontId="4"/>
  </si>
  <si>
    <t>表－４高速道路</t>
    <rPh sb="0" eb="1">
      <t>ヒョウ</t>
    </rPh>
    <rPh sb="3" eb="5">
      <t>コウソク</t>
    </rPh>
    <rPh sb="5" eb="7">
      <t>ドウロ</t>
    </rPh>
    <phoneticPr fontId="4"/>
  </si>
  <si>
    <t>617：名古屋支社</t>
    <rPh sb="4" eb="7">
      <t>ナゴヤ</t>
    </rPh>
    <rPh sb="7" eb="9">
      <t>シシャ</t>
    </rPh>
    <phoneticPr fontId="4"/>
  </si>
  <si>
    <t>イ 受入費</t>
    <rPh sb="2" eb="4">
      <t>ウケイレ</t>
    </rPh>
    <rPh sb="4" eb="5">
      <t>ヒ</t>
    </rPh>
    <phoneticPr fontId="4"/>
  </si>
  <si>
    <t>ロ 売払費</t>
    <rPh sb="2" eb="5">
      <t>ウリハライヒ</t>
    </rPh>
    <phoneticPr fontId="4"/>
  </si>
  <si>
    <t>※直接工事費には含まない</t>
    <phoneticPr fontId="4"/>
  </si>
  <si>
    <t>067：熊本市</t>
    <rPh sb="4" eb="6">
      <t>クマモト</t>
    </rPh>
    <rPh sb="6" eb="7">
      <t>シ</t>
    </rPh>
    <phoneticPr fontId="4"/>
  </si>
  <si>
    <t>=$S$2:$S$89</t>
    <phoneticPr fontId="4"/>
  </si>
  <si>
    <t>Ⅰ　率項目費用</t>
    <rPh sb="2" eb="3">
      <t>リツ</t>
    </rPh>
    <rPh sb="3" eb="5">
      <t>コウモク</t>
    </rPh>
    <rPh sb="5" eb="7">
      <t>ヒヨウ</t>
    </rPh>
    <phoneticPr fontId="4"/>
  </si>
  <si>
    <t>Ⅱ　積上げ項目費用</t>
    <rPh sb="2" eb="4">
      <t>ツミア</t>
    </rPh>
    <rPh sb="5" eb="7">
      <t>コウモク</t>
    </rPh>
    <rPh sb="7" eb="9">
      <t>ヒヨウ</t>
    </rPh>
    <phoneticPr fontId="4"/>
  </si>
  <si>
    <t>黄色塗りつぶし部分：入力必要箇所
緑色塗りつぶし部分：黄色セルの入力に伴う自動計算（入力不可）
その他の部分：シートの書換等を防ぐ為、入力不可にしている。
パスワードが要求される場合の対処方法：
　入力箇所が間違っているためであり、指定箇所（黄色塗りつぶし部分）に入力して下さい。</t>
    <phoneticPr fontId="3"/>
  </si>
  <si>
    <t>最終工事請負金額（消費税込）</t>
    <rPh sb="0" eb="2">
      <t>サイシュウ</t>
    </rPh>
    <rPh sb="2" eb="4">
      <t>コウジ</t>
    </rPh>
    <rPh sb="4" eb="6">
      <t>ウケオイ</t>
    </rPh>
    <rPh sb="6" eb="8">
      <t>キンガク</t>
    </rPh>
    <rPh sb="9" eb="12">
      <t>ショウヒゼイ</t>
    </rPh>
    <rPh sb="12" eb="13">
      <t>コミ</t>
    </rPh>
    <phoneticPr fontId="4"/>
  </si>
  <si>
    <t>(単位千円)</t>
    <phoneticPr fontId="3"/>
  </si>
  <si>
    <t>　　工期延期日数は元請と一致するように入力してください</t>
    <rPh sb="2" eb="4">
      <t>コウキ</t>
    </rPh>
    <rPh sb="4" eb="6">
      <t>エンキ</t>
    </rPh>
    <rPh sb="6" eb="8">
      <t>ニッスウ</t>
    </rPh>
    <rPh sb="9" eb="11">
      <t>モトウケ</t>
    </rPh>
    <rPh sb="12" eb="14">
      <t>イッチ</t>
    </rPh>
    <rPh sb="19" eb="21">
      <t>ニュウリョク</t>
    </rPh>
    <phoneticPr fontId="4"/>
  </si>
  <si>
    <t>整理番号</t>
  </si>
  <si>
    <t>ファイル種別</t>
    <rPh sb="4" eb="6">
      <t>シュベツ</t>
    </rPh>
    <phoneticPr fontId="4"/>
  </si>
  <si>
    <t>省庁</t>
  </si>
  <si>
    <t>局</t>
  </si>
  <si>
    <t>抽出年度
（調査票Ver）</t>
    <phoneticPr fontId="4"/>
  </si>
  <si>
    <t>工種区分</t>
  </si>
  <si>
    <t>工種区分
（詳細）</t>
  </si>
  <si>
    <t>請負金額
（百万）</t>
  </si>
  <si>
    <t>工事名</t>
  </si>
  <si>
    <t>工期</t>
  </si>
  <si>
    <t>発注者</t>
  </si>
  <si>
    <t>請負業者</t>
  </si>
  <si>
    <t>未入力件数
（発注調査票）</t>
  </si>
  <si>
    <t>エラー件数
（発注調査票）</t>
  </si>
  <si>
    <t>チェック回数
（発注調査票）</t>
  </si>
  <si>
    <t>未入力件数
（元請調査票）</t>
  </si>
  <si>
    <t>エラー件数
（元請調査票）</t>
  </si>
  <si>
    <t>自</t>
  </si>
  <si>
    <t>至</t>
  </si>
  <si>
    <t>事務所・出張所</t>
  </si>
  <si>
    <t>役職</t>
  </si>
  <si>
    <t>担当者氏名</t>
  </si>
  <si>
    <t>請負業者名</t>
  </si>
  <si>
    <t>発注一時中止</t>
    <rPh sb="0" eb="2">
      <t>ハッチュウ</t>
    </rPh>
    <rPh sb="2" eb="4">
      <t>イチジ</t>
    </rPh>
    <rPh sb="4" eb="6">
      <t>チュウシ</t>
    </rPh>
    <phoneticPr fontId="4"/>
  </si>
  <si>
    <t>A 快適ﾄｲﾚ費用「ト 営繕費」のうち、快適ﾄｲﾚ費用</t>
    <rPh sb="2" eb="4">
      <t>カイテキ</t>
    </rPh>
    <rPh sb="7" eb="9">
      <t>ヒヨウ</t>
    </rPh>
    <rPh sb="12" eb="14">
      <t>エイゼン</t>
    </rPh>
    <rPh sb="14" eb="15">
      <t>ヒ</t>
    </rPh>
    <rPh sb="20" eb="22">
      <t>カイテキ</t>
    </rPh>
    <rPh sb="25" eb="27">
      <t>ヒヨウ</t>
    </rPh>
    <phoneticPr fontId="5"/>
  </si>
  <si>
    <t>交通誘導警備員A</t>
    <rPh sb="0" eb="2">
      <t>コウツウ</t>
    </rPh>
    <rPh sb="2" eb="4">
      <t>ユウドウ</t>
    </rPh>
    <rPh sb="4" eb="7">
      <t>ケイビイン</t>
    </rPh>
    <phoneticPr fontId="3"/>
  </si>
  <si>
    <t>交通誘導警備員B</t>
    <rPh sb="0" eb="2">
      <t>コウツウ</t>
    </rPh>
    <rPh sb="2" eb="4">
      <t>ユウドウ</t>
    </rPh>
    <rPh sb="4" eb="7">
      <t>ケイビイン</t>
    </rPh>
    <phoneticPr fontId="3"/>
  </si>
  <si>
    <t>(7)その他</t>
    <rPh sb="5" eb="6">
      <t>タ</t>
    </rPh>
    <phoneticPr fontId="4"/>
  </si>
  <si>
    <t>1)処分費「(7)その他のうち、処分費」</t>
    <rPh sb="2" eb="5">
      <t>ショブンヒ</t>
    </rPh>
    <rPh sb="11" eb="12">
      <t>タ</t>
    </rPh>
    <rPh sb="16" eb="19">
      <t>ショブンヒ</t>
    </rPh>
    <phoneticPr fontId="4"/>
  </si>
  <si>
    <t>012：河川工事</t>
  </si>
  <si>
    <t>013：河川工事</t>
  </si>
  <si>
    <t>025：河川・道路構造物工事</t>
  </si>
  <si>
    <t>026：河川・道路構造物工事</t>
  </si>
  <si>
    <t>027：河川・道路構造物工事</t>
  </si>
  <si>
    <t>023：河川・道路構造物工事</t>
  </si>
  <si>
    <t>024：河川・道路構造物工事</t>
  </si>
  <si>
    <t>032：海岸工事</t>
  </si>
  <si>
    <t>033：海岸工事</t>
  </si>
  <si>
    <t>042：道路改良工事</t>
  </si>
  <si>
    <t>043：道路改良工事</t>
  </si>
  <si>
    <t>083：鋼橋架設工事</t>
  </si>
  <si>
    <t>085：鋼橋架設工事</t>
  </si>
  <si>
    <t>082：鋼橋架設工事</t>
  </si>
  <si>
    <t>051：ＰＣ橋工事</t>
  </si>
  <si>
    <t>055：橋梁保全工事</t>
    <rPh sb="4" eb="6">
      <t>キョウリョウ</t>
    </rPh>
    <rPh sb="6" eb="8">
      <t>ホゼン</t>
    </rPh>
    <rPh sb="8" eb="10">
      <t>コウジ</t>
    </rPh>
    <phoneticPr fontId="5"/>
  </si>
  <si>
    <t>062：舗装工事（新設）</t>
    <rPh sb="4" eb="6">
      <t>ホソウ</t>
    </rPh>
    <rPh sb="6" eb="8">
      <t>コウジ</t>
    </rPh>
    <rPh sb="9" eb="11">
      <t>シンセツ</t>
    </rPh>
    <phoneticPr fontId="5"/>
  </si>
  <si>
    <t>063：舗装工事（修繕工事）</t>
    <rPh sb="4" eb="6">
      <t>ホソウ</t>
    </rPh>
    <rPh sb="6" eb="8">
      <t>コウジ</t>
    </rPh>
    <rPh sb="9" eb="11">
      <t>シュウゼン</t>
    </rPh>
    <rPh sb="11" eb="13">
      <t>コウジ</t>
    </rPh>
    <phoneticPr fontId="5"/>
  </si>
  <si>
    <t>101：共同溝等工事（１）</t>
  </si>
  <si>
    <t>102：共同溝等工事（２）</t>
  </si>
  <si>
    <t>111：トンネル工事</t>
  </si>
  <si>
    <t>112：トンネル工事</t>
  </si>
  <si>
    <t>071：砂防・地すべり等工事</t>
  </si>
  <si>
    <t>131：道路維持工事</t>
  </si>
  <si>
    <t>132：道路維持工事</t>
  </si>
  <si>
    <t>133：道路維持工事</t>
  </si>
  <si>
    <t>134：道路維持工事</t>
  </si>
  <si>
    <t>191：電気通信設備工事(道路維持工事)</t>
    <rPh sb="6" eb="8">
      <t>ツウシン</t>
    </rPh>
    <rPh sb="8" eb="10">
      <t>セツビ</t>
    </rPh>
    <phoneticPr fontId="5"/>
  </si>
  <si>
    <t>141：河川維持工事</t>
  </si>
  <si>
    <t>142：河川維持工事</t>
  </si>
  <si>
    <t>143：河川維持工事</t>
  </si>
  <si>
    <t>144：河川維持工事</t>
  </si>
  <si>
    <t>145：河川維持工事</t>
  </si>
  <si>
    <t>192：電気通信設備工事(河川維持工事)</t>
  </si>
  <si>
    <t>091：公園工事</t>
  </si>
  <si>
    <t>151：コンクリートダム工事(建)</t>
  </si>
  <si>
    <t>161：フィルダム工事(建)</t>
  </si>
  <si>
    <t>171：電線共同溝工事</t>
  </si>
  <si>
    <t>181：情報ボックス工事</t>
  </si>
  <si>
    <t>198：光ケーブル工事(道路維持工事)</t>
    <rPh sb="4" eb="5">
      <t>ヒカリ</t>
    </rPh>
    <phoneticPr fontId="5"/>
  </si>
  <si>
    <t>199：光ケーブル工事(河川維持工事)</t>
    <rPh sb="4" eb="5">
      <t>ヒカリ</t>
    </rPh>
    <phoneticPr fontId="5"/>
  </si>
  <si>
    <t>121：下水道工事（１）</t>
  </si>
  <si>
    <t>601：下水道工事（２）「函渠、管渠等（開削）」　</t>
  </si>
  <si>
    <t>602：下水道工事（２）「側溝、水路等」　</t>
  </si>
  <si>
    <t>603：下水道工事（２）「推進（口径≦500mm）」</t>
  </si>
  <si>
    <t>604：下水道工事（２）「推進（500mm&lt;口径&lt;800mm）」</t>
  </si>
  <si>
    <t>123：下水道工事（３）</t>
  </si>
  <si>
    <t>611：下水道工事（４）管更生「製管工法（機械製管）」</t>
  </si>
  <si>
    <t>612：下水道工事（４）管更生「製管工法（人力製管）」</t>
  </si>
  <si>
    <t>613：下水道工事（４）管更生「反転工法」</t>
  </si>
  <si>
    <t>614：下水道工事（４）管更生「形成工法」</t>
  </si>
  <si>
    <t>615：下水道工事（４）管更生「その他工法」</t>
    <rPh sb="18" eb="19">
      <t>タ</t>
    </rPh>
    <rPh sb="19" eb="21">
      <t>コウホウ</t>
    </rPh>
    <phoneticPr fontId="5"/>
  </si>
  <si>
    <t>ト 営繕費</t>
    <phoneticPr fontId="4"/>
  </si>
  <si>
    <t>7：山間僻地及び離島（×1.3）</t>
  </si>
  <si>
    <t>(3) 労務費</t>
    <phoneticPr fontId="4"/>
  </si>
  <si>
    <t>1)</t>
    <phoneticPr fontId="4"/>
  </si>
  <si>
    <t>2)</t>
    <phoneticPr fontId="4"/>
  </si>
  <si>
    <t>発注年度</t>
    <rPh sb="0" eb="2">
      <t>ハッチュウ</t>
    </rPh>
    <rPh sb="2" eb="4">
      <t>ネンド</t>
    </rPh>
    <phoneticPr fontId="3"/>
  </si>
  <si>
    <t>発注年度</t>
    <rPh sb="0" eb="2">
      <t>ハッチュウ</t>
    </rPh>
    <rPh sb="2" eb="4">
      <t>ネンド</t>
    </rPh>
    <phoneticPr fontId="5"/>
  </si>
  <si>
    <t>H29補正</t>
    <rPh sb="3" eb="5">
      <t>ホセイ</t>
    </rPh>
    <phoneticPr fontId="5"/>
  </si>
  <si>
    <t>H28以前補正</t>
    <rPh sb="3" eb="5">
      <t>イゼン</t>
    </rPh>
    <rPh sb="5" eb="7">
      <t>ホセイ</t>
    </rPh>
    <phoneticPr fontId="5"/>
  </si>
  <si>
    <t>1：市街地(2.0%)</t>
  </si>
  <si>
    <t>2：山間僻地及び離島(1.0%)</t>
  </si>
  <si>
    <t>3：地　方（一般交通等の影響を受ける地区）(1.5%)</t>
  </si>
  <si>
    <t>4：地　方（一般交通等の影響を受けない地区）(0.0%)</t>
  </si>
  <si>
    <t>5：大都市（１）(×2.0)</t>
    <rPh sb="2" eb="5">
      <t>ダイトシ</t>
    </rPh>
    <phoneticPr fontId="4"/>
  </si>
  <si>
    <t>6：大都市（２）(×1.5)</t>
    <rPh sb="2" eb="5">
      <t>ダイトシ</t>
    </rPh>
    <phoneticPr fontId="4"/>
  </si>
  <si>
    <t>7：市街地(×1.3)</t>
    <rPh sb="2" eb="5">
      <t>シガイチ</t>
    </rPh>
    <phoneticPr fontId="4"/>
  </si>
  <si>
    <t>1：大都市（1）（×2.0）</t>
    <rPh sb="2" eb="5">
      <t>ダイトシ</t>
    </rPh>
    <phoneticPr fontId="6"/>
  </si>
  <si>
    <t>2：大都市（2）（×1.5）</t>
    <rPh sb="2" eb="5">
      <t>ダイトシ</t>
    </rPh>
    <phoneticPr fontId="6"/>
  </si>
  <si>
    <t>3：市街地（DID補正）（1）（×1.3）</t>
    <rPh sb="2" eb="5">
      <t>シガイチ</t>
    </rPh>
    <rPh sb="9" eb="11">
      <t>ホセイ</t>
    </rPh>
    <phoneticPr fontId="6"/>
  </si>
  <si>
    <t>4：一般交通影響有り（1）（×1.3）</t>
    <rPh sb="2" eb="4">
      <t>イッパン</t>
    </rPh>
    <rPh sb="4" eb="6">
      <t>コウツウ</t>
    </rPh>
    <rPh sb="6" eb="8">
      <t>エイキョウ</t>
    </rPh>
    <rPh sb="8" eb="9">
      <t>アリ</t>
    </rPh>
    <phoneticPr fontId="6"/>
  </si>
  <si>
    <t>5：一般交通影響有り（2）（×1.2）</t>
    <rPh sb="2" eb="4">
      <t>イッパン</t>
    </rPh>
    <rPh sb="4" eb="6">
      <t>コウツウ</t>
    </rPh>
    <rPh sb="6" eb="8">
      <t>エイキョウ</t>
    </rPh>
    <rPh sb="8" eb="9">
      <t>アリ</t>
    </rPh>
    <phoneticPr fontId="6"/>
  </si>
  <si>
    <t>6：市街地（DID補正）（2）（×1.2）</t>
    <rPh sb="2" eb="5">
      <t>シガイチ</t>
    </rPh>
    <rPh sb="9" eb="11">
      <t>ホセイ</t>
    </rPh>
    <phoneticPr fontId="6"/>
  </si>
  <si>
    <t>4) 現場環境改善費の積上分</t>
  </si>
  <si>
    <t>3) 現場環境改善費の率分</t>
    <rPh sb="3" eb="5">
      <t>ゲンバ</t>
    </rPh>
    <rPh sb="5" eb="7">
      <t>カンキョウ</t>
    </rPh>
    <rPh sb="7" eb="10">
      <t>カイゼンヒ</t>
    </rPh>
    <phoneticPr fontId="4"/>
  </si>
  <si>
    <t>施工地域の補正</t>
    <rPh sb="0" eb="2">
      <t>セコウ</t>
    </rPh>
    <rPh sb="2" eb="4">
      <t>チイキ</t>
    </rPh>
    <rPh sb="5" eb="7">
      <t>ホセイ</t>
    </rPh>
    <phoneticPr fontId="3"/>
  </si>
  <si>
    <t>地域特性コード</t>
    <phoneticPr fontId="5"/>
  </si>
  <si>
    <t>地方部交通影響無</t>
    <rPh sb="0" eb="3">
      <t>チホウブ</t>
    </rPh>
    <rPh sb="3" eb="5">
      <t>コウツウ</t>
    </rPh>
    <rPh sb="5" eb="7">
      <t>エイキョウ</t>
    </rPh>
    <rPh sb="7" eb="8">
      <t>ナ</t>
    </rPh>
    <phoneticPr fontId="5"/>
  </si>
  <si>
    <t>地方部交通影響有・山間僻地及び離島</t>
    <rPh sb="0" eb="3">
      <t>チホウブ</t>
    </rPh>
    <rPh sb="3" eb="5">
      <t>コウツウ</t>
    </rPh>
    <rPh sb="5" eb="7">
      <t>エイキョウ</t>
    </rPh>
    <rPh sb="7" eb="8">
      <t>アリ</t>
    </rPh>
    <rPh sb="9" eb="11">
      <t>サンカン</t>
    </rPh>
    <rPh sb="11" eb="13">
      <t>ヘキチ</t>
    </rPh>
    <rPh sb="13" eb="14">
      <t>オヨ</t>
    </rPh>
    <rPh sb="15" eb="17">
      <t>リトウ</t>
    </rPh>
    <phoneticPr fontId="5"/>
  </si>
  <si>
    <t>市街地</t>
    <rPh sb="0" eb="3">
      <t>シガイチ</t>
    </rPh>
    <phoneticPr fontId="5"/>
  </si>
  <si>
    <t>8：補正なし</t>
    <rPh sb="2" eb="4">
      <t>ホセイ</t>
    </rPh>
    <phoneticPr fontId="6"/>
  </si>
  <si>
    <t>086：鋼橋架設工事</t>
  </si>
  <si>
    <t>052：ＰＣ橋工事</t>
  </si>
  <si>
    <t>135：道路維持工事</t>
  </si>
  <si>
    <t>146：河川維持工事</t>
  </si>
  <si>
    <t>施工地域等区分</t>
    <phoneticPr fontId="3"/>
  </si>
  <si>
    <t>ver.</t>
    <phoneticPr fontId="3"/>
  </si>
  <si>
    <t>8：補正無し</t>
    <rPh sb="2" eb="4">
      <t>ホセイ</t>
    </rPh>
    <rPh sb="4" eb="5">
      <t>ナ</t>
    </rPh>
    <phoneticPr fontId="6"/>
  </si>
  <si>
    <t>H30年度補正</t>
    <rPh sb="3" eb="5">
      <t>ネンド</t>
    </rPh>
    <rPh sb="5" eb="7">
      <t>ホセイ</t>
    </rPh>
    <phoneticPr fontId="24"/>
  </si>
  <si>
    <t>大都市</t>
    <rPh sb="0" eb="3">
      <t>ダイトシ</t>
    </rPh>
    <phoneticPr fontId="5"/>
  </si>
  <si>
    <t>1：一般道路</t>
    <rPh sb="2" eb="4">
      <t>イッパン</t>
    </rPh>
    <rPh sb="4" eb="6">
      <t>ドウロ</t>
    </rPh>
    <phoneticPr fontId="4"/>
  </si>
  <si>
    <t>2：自動車専用道路</t>
    <rPh sb="2" eb="5">
      <t>ジドウシャ</t>
    </rPh>
    <rPh sb="5" eb="7">
      <t>センヨウ</t>
    </rPh>
    <rPh sb="7" eb="9">
      <t>ドウロ</t>
    </rPh>
    <phoneticPr fontId="4"/>
  </si>
  <si>
    <t>3：一般道路且つ鉄道等に近接又は交差する場所</t>
    <rPh sb="2" eb="4">
      <t>イッパン</t>
    </rPh>
    <rPh sb="4" eb="6">
      <t>ドウロ</t>
    </rPh>
    <rPh sb="6" eb="7">
      <t>カ</t>
    </rPh>
    <rPh sb="8" eb="10">
      <t>テツドウ</t>
    </rPh>
    <rPh sb="10" eb="11">
      <t>ナド</t>
    </rPh>
    <rPh sb="12" eb="14">
      <t>キンセツ</t>
    </rPh>
    <rPh sb="14" eb="15">
      <t>マタ</t>
    </rPh>
    <rPh sb="16" eb="18">
      <t>コウサ</t>
    </rPh>
    <rPh sb="20" eb="22">
      <t>バショ</t>
    </rPh>
    <phoneticPr fontId="4"/>
  </si>
  <si>
    <t>4：自動車専用道路且つ鉄道等に近接又は交差する場所</t>
    <rPh sb="2" eb="5">
      <t>ジドウシャ</t>
    </rPh>
    <rPh sb="5" eb="7">
      <t>センヨウ</t>
    </rPh>
    <rPh sb="7" eb="9">
      <t>ドウロ</t>
    </rPh>
    <rPh sb="9" eb="10">
      <t>カ</t>
    </rPh>
    <rPh sb="11" eb="13">
      <t>テツドウ</t>
    </rPh>
    <rPh sb="13" eb="14">
      <t>ナド</t>
    </rPh>
    <rPh sb="15" eb="17">
      <t>キンセツ</t>
    </rPh>
    <rPh sb="17" eb="18">
      <t>マタ</t>
    </rPh>
    <rPh sb="19" eb="21">
      <t>コウサ</t>
    </rPh>
    <rPh sb="23" eb="25">
      <t>バショ</t>
    </rPh>
    <phoneticPr fontId="4"/>
  </si>
  <si>
    <t>5：上記以外の場所</t>
    <rPh sb="2" eb="4">
      <t>ジョウキ</t>
    </rPh>
    <rPh sb="4" eb="6">
      <t>イガイ</t>
    </rPh>
    <rPh sb="7" eb="9">
      <t>バショ</t>
    </rPh>
    <phoneticPr fontId="4"/>
  </si>
  <si>
    <t>(2) 支給品費</t>
    <rPh sb="6" eb="7">
      <t>シナ</t>
    </rPh>
    <phoneticPr fontId="4"/>
  </si>
  <si>
    <t>(6) 土木工事標準単価及び市場単価</t>
    <rPh sb="14" eb="16">
      <t>シジョウ</t>
    </rPh>
    <rPh sb="16" eb="18">
      <t>タンカ</t>
    </rPh>
    <phoneticPr fontId="4"/>
  </si>
  <si>
    <t>H31年度補正</t>
    <rPh sb="3" eb="5">
      <t>ネンド</t>
    </rPh>
    <rPh sb="5" eb="7">
      <t>ホセイ</t>
    </rPh>
    <phoneticPr fontId="24"/>
  </si>
  <si>
    <t>072：砂防・地すべり等工事</t>
    <phoneticPr fontId="5"/>
  </si>
  <si>
    <t>073：砂防・地すべり等工事</t>
    <phoneticPr fontId="5"/>
  </si>
  <si>
    <t>令和2年度</t>
    <rPh sb="0" eb="2">
      <t>レイワ</t>
    </rPh>
    <rPh sb="3" eb="5">
      <t>ネンド</t>
    </rPh>
    <phoneticPr fontId="5"/>
  </si>
  <si>
    <t>令和2年度</t>
    <rPh sb="0" eb="2">
      <t>レイワ</t>
    </rPh>
    <rPh sb="3" eb="5">
      <t>ネンド</t>
    </rPh>
    <phoneticPr fontId="4"/>
  </si>
  <si>
    <t>３．本調査票は、令和2年度積算基準に準じております。</t>
    <rPh sb="2" eb="5">
      <t>ホンチョウサ</t>
    </rPh>
    <rPh sb="5" eb="6">
      <t>ヒョウ</t>
    </rPh>
    <rPh sb="8" eb="10">
      <t>レイワ</t>
    </rPh>
    <rPh sb="11" eb="13">
      <t>ネンド</t>
    </rPh>
    <rPh sb="13" eb="15">
      <t>セキサン</t>
    </rPh>
    <rPh sb="15" eb="17">
      <t>キジュン</t>
    </rPh>
    <rPh sb="18" eb="19">
      <t>ジュン</t>
    </rPh>
    <phoneticPr fontId="32"/>
  </si>
  <si>
    <t>　　令和元年度（平成31年度）以前に発注した工事は、適宜名称の読み替え等を行い、入力して下さい。</t>
    <rPh sb="2" eb="4">
      <t>レイワ</t>
    </rPh>
    <rPh sb="4" eb="6">
      <t>ガンネン</t>
    </rPh>
    <rPh sb="6" eb="7">
      <t>ド</t>
    </rPh>
    <rPh sb="8" eb="10">
      <t>ヘイセイ</t>
    </rPh>
    <rPh sb="12" eb="14">
      <t>ネンド</t>
    </rPh>
    <rPh sb="15" eb="17">
      <t>イゼン</t>
    </rPh>
    <rPh sb="18" eb="20">
      <t>ハッチュウ</t>
    </rPh>
    <rPh sb="22" eb="24">
      <t>コウジ</t>
    </rPh>
    <rPh sb="26" eb="28">
      <t>テキギ</t>
    </rPh>
    <rPh sb="28" eb="30">
      <t>メイショウ</t>
    </rPh>
    <rPh sb="31" eb="32">
      <t>ヨ</t>
    </rPh>
    <rPh sb="33" eb="34">
      <t>カ</t>
    </rPh>
    <rPh sb="35" eb="36">
      <t>トウ</t>
    </rPh>
    <rPh sb="37" eb="38">
      <t>オコナ</t>
    </rPh>
    <rPh sb="40" eb="42">
      <t>ニュウリョク</t>
    </rPh>
    <rPh sb="44" eb="45">
      <t>クダ</t>
    </rPh>
    <phoneticPr fontId="32"/>
  </si>
  <si>
    <t>平成28年度以前</t>
    <rPh sb="0" eb="2">
      <t>ヘイセイ</t>
    </rPh>
    <rPh sb="4" eb="6">
      <t>ネンド</t>
    </rPh>
    <rPh sb="6" eb="8">
      <t>イゼン</t>
    </rPh>
    <phoneticPr fontId="5"/>
  </si>
  <si>
    <t>平成29年度</t>
    <rPh sb="0" eb="2">
      <t>ヘイセイ</t>
    </rPh>
    <rPh sb="4" eb="6">
      <t>ネンド</t>
    </rPh>
    <phoneticPr fontId="5"/>
  </si>
  <si>
    <t>平成30年度</t>
    <rPh sb="0" eb="2">
      <t>ヘイセイ</t>
    </rPh>
    <rPh sb="4" eb="6">
      <t>ネンド</t>
    </rPh>
    <phoneticPr fontId="5"/>
  </si>
  <si>
    <t>平成31年度</t>
    <rPh sb="0" eb="2">
      <t>ヘイセイ</t>
    </rPh>
    <rPh sb="4" eb="6">
      <t>ネンド</t>
    </rPh>
    <phoneticPr fontId="5"/>
  </si>
  <si>
    <t>令和元年度</t>
    <rPh sb="0" eb="2">
      <t>レイワ</t>
    </rPh>
    <rPh sb="2" eb="4">
      <t>ガンネン</t>
    </rPh>
    <rPh sb="4" eb="5">
      <t>ド</t>
    </rPh>
    <phoneticPr fontId="5"/>
  </si>
  <si>
    <t>積算基準</t>
    <rPh sb="0" eb="2">
      <t>セキサン</t>
    </rPh>
    <rPh sb="2" eb="4">
      <t>キジュン</t>
    </rPh>
    <phoneticPr fontId="5"/>
  </si>
  <si>
    <t>R02年度補正</t>
    <rPh sb="3" eb="5">
      <t>ネンド</t>
    </rPh>
    <rPh sb="5" eb="7">
      <t>ホセイ</t>
    </rPh>
    <phoneticPr fontId="24"/>
  </si>
  <si>
    <t>H28基準書_共通仮設</t>
    <rPh sb="3" eb="5">
      <t>キジュン</t>
    </rPh>
    <rPh sb="5" eb="6">
      <t>ショ</t>
    </rPh>
    <rPh sb="7" eb="9">
      <t>キョウツウ</t>
    </rPh>
    <rPh sb="9" eb="11">
      <t>カセツ</t>
    </rPh>
    <phoneticPr fontId="5"/>
  </si>
  <si>
    <t>H29基準書_共通仮設</t>
    <rPh sb="3" eb="5">
      <t>キジュン</t>
    </rPh>
    <rPh sb="5" eb="6">
      <t>ショ</t>
    </rPh>
    <rPh sb="7" eb="9">
      <t>キョウツウ</t>
    </rPh>
    <rPh sb="9" eb="11">
      <t>カセツ</t>
    </rPh>
    <phoneticPr fontId="5"/>
  </si>
  <si>
    <t>H31基準書_共通仮設</t>
    <rPh sb="3" eb="5">
      <t>キジュン</t>
    </rPh>
    <rPh sb="5" eb="6">
      <t>ショ</t>
    </rPh>
    <rPh sb="7" eb="9">
      <t>キョウツウ</t>
    </rPh>
    <rPh sb="9" eb="11">
      <t>カセツ</t>
    </rPh>
    <phoneticPr fontId="5"/>
  </si>
  <si>
    <t>H30基準書_共通仮設</t>
    <rPh sb="3" eb="5">
      <t>キジュン</t>
    </rPh>
    <rPh sb="5" eb="6">
      <t>ショ</t>
    </rPh>
    <rPh sb="7" eb="9">
      <t>キョウツウ</t>
    </rPh>
    <rPh sb="9" eb="11">
      <t>カセツ</t>
    </rPh>
    <phoneticPr fontId="5"/>
  </si>
  <si>
    <t>令和02基準書_共通仮設</t>
    <rPh sb="0" eb="2">
      <t>レイワ</t>
    </rPh>
    <rPh sb="4" eb="6">
      <t>キジュン</t>
    </rPh>
    <rPh sb="6" eb="7">
      <t>ショ</t>
    </rPh>
    <rPh sb="8" eb="10">
      <t>キョウツウ</t>
    </rPh>
    <rPh sb="10" eb="12">
      <t>カセツ</t>
    </rPh>
    <phoneticPr fontId="5"/>
  </si>
  <si>
    <t>3：市街地（DID補正）（1）-1（×1.4）</t>
    <rPh sb="2" eb="5">
      <t>シガイチ</t>
    </rPh>
    <rPh sb="9" eb="11">
      <t>ホセイ</t>
    </rPh>
    <phoneticPr fontId="6"/>
  </si>
  <si>
    <t>4：一般交通影響有り（1）-1（×1.4）</t>
    <rPh sb="2" eb="4">
      <t>イッパン</t>
    </rPh>
    <rPh sb="4" eb="6">
      <t>コウツウ</t>
    </rPh>
    <rPh sb="6" eb="8">
      <t>エイキョウ</t>
    </rPh>
    <rPh sb="8" eb="9">
      <t>アリ</t>
    </rPh>
    <phoneticPr fontId="6"/>
  </si>
  <si>
    <t>5：一般交通影響有り（2）-1（×1.4）</t>
    <rPh sb="2" eb="4">
      <t>イッパン</t>
    </rPh>
    <rPh sb="4" eb="6">
      <t>コウツウ</t>
    </rPh>
    <rPh sb="6" eb="8">
      <t>エイキョウ</t>
    </rPh>
    <rPh sb="8" eb="9">
      <t>アリ</t>
    </rPh>
    <phoneticPr fontId="6"/>
  </si>
  <si>
    <t>6：市街地（DID補正）（1）-2（×1.3）</t>
    <rPh sb="2" eb="5">
      <t>シガイチ</t>
    </rPh>
    <rPh sb="9" eb="11">
      <t>ホセイ</t>
    </rPh>
    <phoneticPr fontId="6"/>
  </si>
  <si>
    <t>7：一般交通影響有り（1）-2（×1.3）</t>
    <rPh sb="2" eb="4">
      <t>イッパン</t>
    </rPh>
    <rPh sb="4" eb="6">
      <t>コウツウ</t>
    </rPh>
    <rPh sb="6" eb="8">
      <t>エイキョウ</t>
    </rPh>
    <rPh sb="8" eb="9">
      <t>アリ</t>
    </rPh>
    <phoneticPr fontId="6"/>
  </si>
  <si>
    <t>8：一般交通影響有り（2）-2（×1.2）</t>
    <rPh sb="2" eb="4">
      <t>イッパン</t>
    </rPh>
    <rPh sb="4" eb="6">
      <t>コウツウ</t>
    </rPh>
    <rPh sb="6" eb="8">
      <t>エイキョウ</t>
    </rPh>
    <rPh sb="8" eb="9">
      <t>アリ</t>
    </rPh>
    <phoneticPr fontId="6"/>
  </si>
  <si>
    <t>9：市街地（DID補正）（1）-3（×1.2）</t>
    <rPh sb="2" eb="5">
      <t>シガイチ</t>
    </rPh>
    <rPh sb="9" eb="11">
      <t>ホセイ</t>
    </rPh>
    <phoneticPr fontId="6"/>
  </si>
  <si>
    <t>10：山間僻地及び離島（×1.3）</t>
  </si>
  <si>
    <t>11：補正無し</t>
    <rPh sb="3" eb="5">
      <t>ホセイ</t>
    </rPh>
    <rPh sb="5" eb="6">
      <t>ナ</t>
    </rPh>
    <phoneticPr fontId="6"/>
  </si>
  <si>
    <t>和暦</t>
    <rPh sb="0" eb="2">
      <t>ワレキ</t>
    </rPh>
    <phoneticPr fontId="4"/>
  </si>
  <si>
    <t>令和3</t>
    <rPh sb="0" eb="2">
      <t>レイワ</t>
    </rPh>
    <phoneticPr fontId="5"/>
  </si>
  <si>
    <t>令和2</t>
    <rPh sb="0" eb="2">
      <t>レイワ</t>
    </rPh>
    <phoneticPr fontId="5"/>
  </si>
  <si>
    <t>令和元</t>
    <rPh sb="0" eb="2">
      <t>レイワ</t>
    </rPh>
    <phoneticPr fontId="5"/>
  </si>
  <si>
    <t>平成31</t>
    <rPh sb="0" eb="2">
      <t>ヘイセイ</t>
    </rPh>
    <phoneticPr fontId="5"/>
  </si>
  <si>
    <t>平成30</t>
    <rPh sb="0" eb="2">
      <t>ヘイセイ</t>
    </rPh>
    <phoneticPr fontId="5"/>
  </si>
  <si>
    <t>平成29</t>
    <rPh sb="0" eb="2">
      <t>ヘイセイ</t>
    </rPh>
    <phoneticPr fontId="5"/>
  </si>
  <si>
    <t>平成28</t>
    <rPh sb="0" eb="2">
      <t>ヘイセイ</t>
    </rPh>
    <phoneticPr fontId="5"/>
  </si>
  <si>
    <t>平成27</t>
    <rPh sb="0" eb="2">
      <t>ヘイセイ</t>
    </rPh>
    <phoneticPr fontId="5"/>
  </si>
  <si>
    <t>平成26</t>
    <rPh sb="0" eb="2">
      <t>ヘイセイ</t>
    </rPh>
    <phoneticPr fontId="5"/>
  </si>
  <si>
    <t>平成25</t>
    <rPh sb="0" eb="2">
      <t>ヘイセイ</t>
    </rPh>
    <phoneticPr fontId="5"/>
  </si>
  <si>
    <t>工事における工期の延長に関する設計変更額算出調書（積算値）</t>
    <rPh sb="0" eb="2">
      <t>コウジ</t>
    </rPh>
    <rPh sb="6" eb="8">
      <t>コウキ</t>
    </rPh>
    <rPh sb="9" eb="11">
      <t>エンチョウ</t>
    </rPh>
    <rPh sb="12" eb="13">
      <t>カン</t>
    </rPh>
    <rPh sb="15" eb="17">
      <t>セッケイ</t>
    </rPh>
    <rPh sb="17" eb="19">
      <t>ヘンコウ</t>
    </rPh>
    <rPh sb="19" eb="20">
      <t>ガク</t>
    </rPh>
    <rPh sb="20" eb="22">
      <t>サンシュツ</t>
    </rPh>
    <rPh sb="22" eb="24">
      <t>チョウショ</t>
    </rPh>
    <rPh sb="25" eb="27">
      <t>セキサン</t>
    </rPh>
    <rPh sb="27" eb="28">
      <t>チ</t>
    </rPh>
    <phoneticPr fontId="4"/>
  </si>
  <si>
    <t>①延長期間</t>
    <rPh sb="1" eb="3">
      <t>エンチョウ</t>
    </rPh>
    <rPh sb="3" eb="5">
      <t>キカン</t>
    </rPh>
    <phoneticPr fontId="4"/>
  </si>
  <si>
    <t>②延長原因</t>
    <rPh sb="1" eb="3">
      <t>エンチョウ</t>
    </rPh>
    <rPh sb="3" eb="5">
      <t>ゲンイン</t>
    </rPh>
    <phoneticPr fontId="4"/>
  </si>
  <si>
    <t>（具体的延長原因を入力）</t>
    <rPh sb="4" eb="6">
      <t>エンチョウ</t>
    </rPh>
    <rPh sb="6" eb="8">
      <t>ゲンイン</t>
    </rPh>
    <rPh sb="9" eb="11">
      <t>ニュウリョク</t>
    </rPh>
    <phoneticPr fontId="4"/>
  </si>
  <si>
    <t>③延長命令内容</t>
    <rPh sb="1" eb="3">
      <t>エンチョウ</t>
    </rPh>
    <rPh sb="3" eb="5">
      <t>メイレイ</t>
    </rPh>
    <rPh sb="5" eb="7">
      <t>ナイヨウ</t>
    </rPh>
    <phoneticPr fontId="4"/>
  </si>
  <si>
    <t>延長日数</t>
    <rPh sb="0" eb="2">
      <t>エンチョウ</t>
    </rPh>
    <rPh sb="2" eb="4">
      <t>ニッスウ</t>
    </rPh>
    <phoneticPr fontId="4"/>
  </si>
  <si>
    <t>工事における工期の延長に関する設計変更額算出調書（積算値）</t>
    <rPh sb="9" eb="11">
      <t>エンチョウ</t>
    </rPh>
    <phoneticPr fontId="4"/>
  </si>
  <si>
    <t>工期延長増分</t>
    <rPh sb="0" eb="2">
      <t>コウキ</t>
    </rPh>
    <rPh sb="2" eb="4">
      <t>エンチョウ</t>
    </rPh>
    <rPh sb="4" eb="6">
      <t>ゾウブン</t>
    </rPh>
    <phoneticPr fontId="4"/>
  </si>
  <si>
    <t>工事における工期の延長に伴う増加費用（率項目+積上げ項目）</t>
    <phoneticPr fontId="4"/>
  </si>
  <si>
    <t>A　墜落制止用器具（フルハーネス）費用
「ニ 安全費」のうち、墜落制止用器具（フルハーネス）費用</t>
    <rPh sb="2" eb="4">
      <t>ツイラク</t>
    </rPh>
    <rPh sb="4" eb="6">
      <t>セイシ</t>
    </rPh>
    <rPh sb="6" eb="7">
      <t>ヨウ</t>
    </rPh>
    <rPh sb="7" eb="9">
      <t>キグ</t>
    </rPh>
    <rPh sb="17" eb="19">
      <t>ヒヨウ</t>
    </rPh>
    <rPh sb="23" eb="25">
      <t>アンゼン</t>
    </rPh>
    <rPh sb="25" eb="26">
      <t>ヒ</t>
    </rPh>
    <rPh sb="31" eb="33">
      <t>ツイラク</t>
    </rPh>
    <rPh sb="33" eb="35">
      <t>セイシ</t>
    </rPh>
    <rPh sb="35" eb="36">
      <t>ヨウ</t>
    </rPh>
    <rPh sb="36" eb="38">
      <t>キグ</t>
    </rPh>
    <rPh sb="46" eb="48">
      <t>ヒヨウ</t>
    </rPh>
    <phoneticPr fontId="2"/>
  </si>
  <si>
    <t>5) 新型コロナウイルスの感染拡大防止対策に係る費用</t>
    <phoneticPr fontId="4"/>
  </si>
  <si>
    <t>　うち、新型コロナウイルスの感染拡大防止対策に係る費用</t>
    <phoneticPr fontId="4"/>
  </si>
  <si>
    <t>６．新型コロナウイルス感染症の感染拡大防止のため</t>
    <rPh sb="2" eb="4">
      <t>シンガタ</t>
    </rPh>
    <rPh sb="11" eb="14">
      <t>カンセンショウ</t>
    </rPh>
    <rPh sb="15" eb="17">
      <t>カンセン</t>
    </rPh>
    <rPh sb="17" eb="19">
      <t>カクダイ</t>
    </rPh>
    <rPh sb="19" eb="21">
      <t>ボウシ</t>
    </rPh>
    <phoneticPr fontId="4"/>
  </si>
  <si>
    <t>７．その他</t>
    <rPh sb="4" eb="5">
      <t>タ</t>
    </rPh>
    <phoneticPr fontId="4"/>
  </si>
  <si>
    <t>505：近畿総合事務所</t>
    <rPh sb="4" eb="6">
      <t>キンキ</t>
    </rPh>
    <rPh sb="6" eb="8">
      <t>ソウゴウ</t>
    </rPh>
    <rPh sb="8" eb="10">
      <t>ジム</t>
    </rPh>
    <rPh sb="10" eb="11">
      <t>ショ</t>
    </rPh>
    <phoneticPr fontId="3"/>
  </si>
  <si>
    <t>506：中国・四国総合事務所</t>
    <rPh sb="7" eb="9">
      <t>シコク</t>
    </rPh>
    <rPh sb="9" eb="11">
      <t>ソウゴウ</t>
    </rPh>
    <rPh sb="11" eb="13">
      <t>ジム</t>
    </rPh>
    <rPh sb="13" eb="14">
      <t>ショ</t>
    </rPh>
    <phoneticPr fontId="3"/>
  </si>
  <si>
    <t>調査票ver</t>
    <rPh sb="0" eb="3">
      <t>チョウサヒョウ</t>
    </rPh>
    <phoneticPr fontId="32"/>
  </si>
  <si>
    <t>シート名</t>
    <rPh sb="3" eb="4">
      <t>ナ</t>
    </rPh>
    <phoneticPr fontId="32"/>
  </si>
  <si>
    <t>項目</t>
    <rPh sb="0" eb="2">
      <t>コウモク</t>
    </rPh>
    <phoneticPr fontId="32"/>
  </si>
  <si>
    <t>修正箇所（列）</t>
    <rPh sb="0" eb="2">
      <t>シュウセイ</t>
    </rPh>
    <rPh sb="2" eb="4">
      <t>カショ</t>
    </rPh>
    <rPh sb="5" eb="6">
      <t>レツ</t>
    </rPh>
    <phoneticPr fontId="32"/>
  </si>
  <si>
    <t>修正箇所（行）</t>
    <rPh sb="0" eb="2">
      <t>シュウセイ</t>
    </rPh>
    <rPh sb="2" eb="4">
      <t>カショ</t>
    </rPh>
    <rPh sb="5" eb="6">
      <t>ギョウ</t>
    </rPh>
    <phoneticPr fontId="32"/>
  </si>
  <si>
    <t>備考</t>
    <rPh sb="0" eb="2">
      <t>ビコウ</t>
    </rPh>
    <phoneticPr fontId="32"/>
  </si>
  <si>
    <t>Ver20.02</t>
    <phoneticPr fontId="32"/>
  </si>
  <si>
    <t>発注１</t>
    <phoneticPr fontId="32"/>
  </si>
  <si>
    <t>エラー表示</t>
    <rPh sb="3" eb="5">
      <t>ヒョウジ</t>
    </rPh>
    <phoneticPr fontId="4"/>
  </si>
  <si>
    <t>P</t>
    <phoneticPr fontId="32"/>
  </si>
  <si>
    <t>表示時のコメントに誤植「７.その他」を「6.その他」と記載</t>
    <rPh sb="0" eb="2">
      <t>ヒョウジ</t>
    </rPh>
    <rPh sb="2" eb="3">
      <t>ジ</t>
    </rPh>
    <rPh sb="9" eb="11">
      <t>ゴショク</t>
    </rPh>
    <rPh sb="16" eb="17">
      <t>タ</t>
    </rPh>
    <rPh sb="24" eb="25">
      <t>タ</t>
    </rPh>
    <rPh sb="27" eb="29">
      <t>キサイ</t>
    </rPh>
    <phoneticPr fontId="4"/>
  </si>
  <si>
    <t>Ver20.02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</si>
</sst>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00"/>
    <numFmt numFmtId="177" formatCode="#,##0\ &quot;千&quot;&quot;円&quot;"/>
    <numFmt numFmtId="178" formatCode="[$-411]ggge&quot;年度&quot;"/>
    <numFmt numFmtId="179" formatCode="#,##0.0_ "/>
    <numFmt numFmtId="180" formatCode="[$-411]ge\.m\.d;@"/>
    <numFmt numFmtId="181" formatCode="mm/dd"/>
    <numFmt numFmtId="182" formatCode="[$-411]ge/mm/dd"/>
  </numFmts>
  <fonts count="3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明朝"/>
      <family val="1"/>
      <charset val="128"/>
    </font>
    <font>
      <sz val="8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明朝"/>
      <family val="1"/>
      <charset val="128"/>
    </font>
    <font>
      <sz val="12"/>
      <color indexed="10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明朝"/>
      <family val="1"/>
      <charset val="128"/>
    </font>
    <font>
      <sz val="11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5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12"/>
      </left>
      <right style="thin">
        <color indexed="64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38" fontId="2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19" fillId="0" borderId="0">
      <alignment vertical="top"/>
    </xf>
    <xf numFmtId="0" fontId="20" fillId="0" borderId="0"/>
    <xf numFmtId="0" fontId="19" fillId="0" borderId="0">
      <alignment vertical="center"/>
    </xf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</cellStyleXfs>
  <cellXfs count="565">
    <xf numFmtId="0" fontId="0" fillId="0" borderId="0" xfId="0"/>
    <xf numFmtId="0" fontId="6" fillId="0" borderId="0" xfId="0" applyFont="1" applyFill="1" applyBorder="1" applyAlignment="1">
      <alignment horizontal="distributed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/>
    <xf numFmtId="176" fontId="2" fillId="0" borderId="0" xfId="0" applyNumberFormat="1" applyFont="1"/>
    <xf numFmtId="0" fontId="2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2" fillId="0" borderId="2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Fill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2" fillId="0" borderId="0" xfId="0" applyFont="1" applyAlignment="1"/>
    <xf numFmtId="0" fontId="2" fillId="0" borderId="3" xfId="0" applyFont="1" applyBorder="1"/>
    <xf numFmtId="0" fontId="2" fillId="0" borderId="9" xfId="0" applyFont="1" applyBorder="1"/>
    <xf numFmtId="0" fontId="2" fillId="0" borderId="9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Border="1" applyAlignment="1">
      <alignment wrapText="1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Alignment="1"/>
    <xf numFmtId="0" fontId="0" fillId="0" borderId="0" xfId="0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6" fillId="0" borderId="7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2" fillId="0" borderId="9" xfId="0" applyFont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2" borderId="12" xfId="0" applyNumberFormat="1" applyFont="1" applyFill="1" applyBorder="1" applyAlignment="1" applyProtection="1">
      <alignment horizontal="left" vertical="center"/>
      <protection locked="0"/>
    </xf>
    <xf numFmtId="0" fontId="7" fillId="2" borderId="13" xfId="0" applyFont="1" applyFill="1" applyBorder="1" applyAlignment="1" applyProtection="1">
      <alignment horizontal="left" vertical="center"/>
      <protection locked="0"/>
    </xf>
    <xf numFmtId="0" fontId="12" fillId="0" borderId="14" xfId="0" applyFont="1" applyFill="1" applyBorder="1" applyAlignment="1" applyProtection="1">
      <alignment horizontal="center" vertical="center"/>
      <protection hidden="1"/>
    </xf>
    <xf numFmtId="0" fontId="12" fillId="0" borderId="0" xfId="0" applyFont="1" applyFill="1" applyAlignment="1" applyProtection="1">
      <alignment horizontal="center" vertical="center"/>
      <protection hidden="1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12" fillId="0" borderId="15" xfId="0" applyFont="1" applyFill="1" applyBorder="1" applyAlignment="1" applyProtection="1">
      <alignment horizontal="center" vertical="center"/>
      <protection hidden="1"/>
    </xf>
    <xf numFmtId="0" fontId="12" fillId="0" borderId="16" xfId="0" applyFont="1" applyFill="1" applyBorder="1" applyAlignment="1" applyProtection="1">
      <alignment horizontal="center" vertical="center"/>
      <protection hidden="1"/>
    </xf>
    <xf numFmtId="0" fontId="6" fillId="0" borderId="14" xfId="0" applyNumberFormat="1" applyFont="1" applyFill="1" applyBorder="1" applyAlignment="1" applyProtection="1">
      <alignment horizontal="center" vertical="center"/>
      <protection hidden="1"/>
    </xf>
    <xf numFmtId="176" fontId="6" fillId="0" borderId="2" xfId="0" applyNumberFormat="1" applyFont="1" applyFill="1" applyBorder="1" applyAlignment="1" applyProtection="1">
      <alignment horizontal="center" vertical="center"/>
      <protection hidden="1"/>
    </xf>
    <xf numFmtId="176" fontId="6" fillId="0" borderId="14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16" fillId="0" borderId="0" xfId="0" applyFont="1" applyFill="1" applyBorder="1" applyAlignment="1" applyProtection="1">
      <alignment vertical="center"/>
      <protection hidden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Alignment="1" applyProtection="1">
      <alignment vertical="center"/>
      <protection hidden="1"/>
    </xf>
    <xf numFmtId="0" fontId="7" fillId="0" borderId="0" xfId="0" applyFont="1" applyFill="1" applyBorder="1" applyAlignment="1" applyProtection="1">
      <alignment vertical="center"/>
      <protection hidden="1"/>
    </xf>
    <xf numFmtId="0" fontId="7" fillId="0" borderId="7" xfId="0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>
      <alignment horizontal="centerContinuous" vertical="center"/>
    </xf>
    <xf numFmtId="0" fontId="7" fillId="0" borderId="0" xfId="0" applyFont="1" applyBorder="1" applyAlignment="1" applyProtection="1">
      <alignment horizontal="centerContinuous" vertical="center"/>
      <protection hidden="1"/>
    </xf>
    <xf numFmtId="0" fontId="7" fillId="0" borderId="0" xfId="0" applyFont="1" applyBorder="1" applyAlignment="1" applyProtection="1"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7" fillId="0" borderId="0" xfId="0" applyNumberFormat="1" applyFont="1" applyFill="1" applyBorder="1" applyAlignment="1" applyProtection="1">
      <protection hidden="1"/>
    </xf>
    <xf numFmtId="0" fontId="0" fillId="0" borderId="0" xfId="0" applyBorder="1" applyAlignment="1"/>
    <xf numFmtId="0" fontId="7" fillId="0" borderId="0" xfId="0" applyFont="1" applyAlignment="1">
      <alignment horizontal="left" vertical="center" indent="4"/>
    </xf>
    <xf numFmtId="0" fontId="6" fillId="0" borderId="0" xfId="0" applyFont="1" applyAlignment="1" applyProtection="1">
      <alignment vertical="center"/>
      <protection hidden="1"/>
    </xf>
    <xf numFmtId="0" fontId="6" fillId="0" borderId="8" xfId="0" applyFont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0" fontId="6" fillId="0" borderId="4" xfId="0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6" fillId="2" borderId="17" xfId="0" applyFont="1" applyFill="1" applyBorder="1" applyAlignment="1" applyProtection="1">
      <alignment horizontal="left" vertical="center"/>
      <protection locked="0"/>
    </xf>
    <xf numFmtId="0" fontId="7" fillId="2" borderId="17" xfId="0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Alignment="1">
      <alignment vertical="center"/>
    </xf>
    <xf numFmtId="176" fontId="2" fillId="0" borderId="0" xfId="0" applyNumberFormat="1" applyFont="1" applyAlignment="1">
      <alignment vertical="center"/>
    </xf>
    <xf numFmtId="0" fontId="17" fillId="0" borderId="5" xfId="0" applyFont="1" applyFill="1" applyBorder="1" applyAlignment="1">
      <alignment vertical="center"/>
    </xf>
    <xf numFmtId="0" fontId="7" fillId="0" borderId="0" xfId="0" applyFont="1" applyAlignment="1"/>
    <xf numFmtId="0" fontId="2" fillId="0" borderId="20" xfId="0" applyFont="1" applyBorder="1"/>
    <xf numFmtId="0" fontId="2" fillId="0" borderId="21" xfId="0" applyFont="1" applyBorder="1"/>
    <xf numFmtId="0" fontId="5" fillId="0" borderId="22" xfId="0" applyFont="1" applyFill="1" applyBorder="1"/>
    <xf numFmtId="0" fontId="0" fillId="0" borderId="7" xfId="0" applyBorder="1" applyAlignment="1">
      <alignment horizontal="center" vertical="center"/>
    </xf>
    <xf numFmtId="0" fontId="2" fillId="0" borderId="23" xfId="0" applyNumberFormat="1" applyFont="1" applyBorder="1"/>
    <xf numFmtId="0" fontId="5" fillId="0" borderId="21" xfId="0" applyFont="1" applyFill="1" applyBorder="1"/>
    <xf numFmtId="0" fontId="2" fillId="0" borderId="22" xfId="0" applyNumberFormat="1" applyFont="1" applyBorder="1"/>
    <xf numFmtId="0" fontId="7" fillId="0" borderId="5" xfId="0" applyFont="1" applyFill="1" applyBorder="1" applyAlignment="1" applyProtection="1">
      <alignment vertical="center"/>
      <protection hidden="1"/>
    </xf>
    <xf numFmtId="0" fontId="7" fillId="0" borderId="2" xfId="0" applyFont="1" applyFill="1" applyBorder="1" applyAlignment="1" applyProtection="1">
      <alignment vertical="center"/>
      <protection hidden="1"/>
    </xf>
    <xf numFmtId="0" fontId="5" fillId="0" borderId="0" xfId="0" applyFont="1" applyFill="1" applyBorder="1" applyAlignment="1"/>
    <xf numFmtId="0" fontId="0" fillId="0" borderId="0" xfId="0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2" borderId="25" xfId="0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center" vertical="center"/>
    </xf>
    <xf numFmtId="0" fontId="0" fillId="2" borderId="24" xfId="0" applyFill="1" applyBorder="1" applyAlignment="1" applyProtection="1">
      <alignment vertical="center"/>
      <protection locked="0"/>
    </xf>
    <xf numFmtId="0" fontId="0" fillId="0" borderId="26" xfId="0" applyBorder="1" applyAlignment="1">
      <alignment vertical="center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2" borderId="29" xfId="0" applyFill="1" applyBorder="1" applyAlignment="1" applyProtection="1">
      <alignment vertical="center"/>
      <protection locked="0"/>
    </xf>
    <xf numFmtId="0" fontId="0" fillId="0" borderId="30" xfId="0" applyBorder="1" applyAlignment="1">
      <alignment horizontal="center" vertical="center"/>
    </xf>
    <xf numFmtId="0" fontId="0" fillId="2" borderId="28" xfId="0" applyFill="1" applyBorder="1" applyAlignment="1" applyProtection="1">
      <alignment vertical="center"/>
      <protection locked="0"/>
    </xf>
    <xf numFmtId="0" fontId="0" fillId="0" borderId="31" xfId="0" applyBorder="1" applyAlignment="1">
      <alignment vertical="center"/>
    </xf>
    <xf numFmtId="0" fontId="0" fillId="2" borderId="32" xfId="0" applyFill="1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2" borderId="34" xfId="0" applyFill="1" applyBorder="1" applyAlignment="1" applyProtection="1">
      <alignment vertical="center"/>
      <protection locked="0"/>
    </xf>
    <xf numFmtId="0" fontId="0" fillId="2" borderId="35" xfId="0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" xfId="0" applyFill="1" applyBorder="1" applyAlignment="1">
      <alignment vertical="center"/>
    </xf>
    <xf numFmtId="0" fontId="22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3" fillId="0" borderId="0" xfId="0" applyFont="1" applyFill="1" applyBorder="1" applyAlignment="1" applyProtection="1">
      <alignment vertical="center"/>
      <protection hidden="1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distributed"/>
    </xf>
    <xf numFmtId="0" fontId="0" fillId="0" borderId="0" xfId="0" applyFill="1" applyBorder="1" applyAlignment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  <protection hidden="1"/>
    </xf>
    <xf numFmtId="0" fontId="14" fillId="0" borderId="0" xfId="0" applyFont="1" applyFill="1" applyBorder="1" applyAlignment="1">
      <alignment vertical="center"/>
    </xf>
    <xf numFmtId="0" fontId="0" fillId="0" borderId="0" xfId="0" applyFill="1" applyBorder="1"/>
    <xf numFmtId="0" fontId="0" fillId="0" borderId="37" xfId="0" applyBorder="1" applyAlignment="1">
      <alignment vertical="center"/>
    </xf>
    <xf numFmtId="0" fontId="0" fillId="2" borderId="38" xfId="0" applyFill="1" applyBorder="1" applyAlignment="1" applyProtection="1">
      <alignment vertical="center"/>
      <protection locked="0"/>
    </xf>
    <xf numFmtId="0" fontId="2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8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2" borderId="33" xfId="0" applyFill="1" applyBorder="1" applyAlignment="1" applyProtection="1">
      <alignment vertical="center"/>
      <protection locked="0"/>
    </xf>
    <xf numFmtId="0" fontId="0" fillId="0" borderId="39" xfId="0" applyBorder="1" applyAlignment="1">
      <alignment vertical="center"/>
    </xf>
    <xf numFmtId="0" fontId="0" fillId="0" borderId="41" xfId="0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7" fontId="7" fillId="2" borderId="7" xfId="5" applyNumberFormat="1" applyFont="1" applyFill="1" applyBorder="1" applyProtection="1">
      <alignment vertical="center"/>
      <protection locked="0"/>
    </xf>
    <xf numFmtId="0" fontId="0" fillId="0" borderId="7" xfId="0" applyFill="1" applyBorder="1" applyAlignment="1" applyProtection="1">
      <alignment vertical="center"/>
    </xf>
    <xf numFmtId="0" fontId="0" fillId="0" borderId="7" xfId="0" applyBorder="1" applyAlignment="1">
      <alignment vertical="center"/>
    </xf>
    <xf numFmtId="0" fontId="0" fillId="0" borderId="7" xfId="0" applyFill="1" applyBorder="1" applyAlignment="1">
      <alignment vertical="center"/>
    </xf>
    <xf numFmtId="0" fontId="17" fillId="0" borderId="0" xfId="0" applyFont="1" applyAlignment="1">
      <alignment vertical="center"/>
    </xf>
    <xf numFmtId="0" fontId="5" fillId="0" borderId="0" xfId="0" applyFont="1" applyAlignment="1"/>
    <xf numFmtId="0" fontId="5" fillId="0" borderId="10" xfId="0" applyFont="1" applyBorder="1" applyAlignment="1"/>
    <xf numFmtId="0" fontId="5" fillId="0" borderId="4" xfId="0" applyFont="1" applyFill="1" applyBorder="1" applyAlignment="1">
      <alignment vertical="center"/>
    </xf>
    <xf numFmtId="0" fontId="5" fillId="0" borderId="10" xfId="0" applyFont="1" applyBorder="1"/>
    <xf numFmtId="176" fontId="5" fillId="0" borderId="9" xfId="0" applyNumberFormat="1" applyFont="1" applyBorder="1"/>
    <xf numFmtId="0" fontId="5" fillId="0" borderId="9" xfId="0" applyFont="1" applyBorder="1" applyAlignment="1"/>
    <xf numFmtId="176" fontId="5" fillId="0" borderId="9" xfId="0" applyNumberFormat="1" applyFont="1" applyBorder="1" applyAlignment="1"/>
    <xf numFmtId="0" fontId="5" fillId="0" borderId="9" xfId="0" applyFont="1" applyBorder="1"/>
    <xf numFmtId="0" fontId="5" fillId="0" borderId="3" xfId="0" applyFont="1" applyBorder="1"/>
    <xf numFmtId="0" fontId="5" fillId="0" borderId="8" xfId="0" applyFont="1" applyBorder="1" applyAlignment="1" applyProtection="1">
      <alignment vertical="center"/>
      <protection hidden="1"/>
    </xf>
    <xf numFmtId="176" fontId="5" fillId="0" borderId="8" xfId="0" applyNumberFormat="1" applyFont="1" applyBorder="1" applyAlignment="1" applyProtection="1">
      <alignment vertical="center"/>
      <protection hidden="1"/>
    </xf>
    <xf numFmtId="0" fontId="5" fillId="0" borderId="0" xfId="0" applyFont="1" applyFill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5" fillId="0" borderId="0" xfId="0" applyFont="1" applyFill="1" applyAlignment="1" applyProtection="1">
      <alignment vertical="center"/>
      <protection hidden="1"/>
    </xf>
    <xf numFmtId="176" fontId="5" fillId="0" borderId="0" xfId="0" applyNumberFormat="1" applyFont="1" applyBorder="1" applyAlignment="1" applyProtection="1">
      <alignment vertical="center"/>
      <protection hidden="1"/>
    </xf>
    <xf numFmtId="176" fontId="5" fillId="0" borderId="3" xfId="0" applyNumberFormat="1" applyFont="1" applyFill="1" applyBorder="1" applyAlignment="1">
      <alignment vertical="center"/>
    </xf>
    <xf numFmtId="176" fontId="5" fillId="0" borderId="9" xfId="0" applyNumberFormat="1" applyFont="1" applyFill="1" applyBorder="1"/>
    <xf numFmtId="0" fontId="5" fillId="0" borderId="9" xfId="0" applyFont="1" applyFill="1" applyBorder="1" applyAlignment="1"/>
    <xf numFmtId="0" fontId="5" fillId="0" borderId="9" xfId="0" applyFont="1" applyFill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1" xfId="0" applyFont="1" applyBorder="1" applyAlignment="1"/>
    <xf numFmtId="176" fontId="5" fillId="0" borderId="10" xfId="0" applyNumberFormat="1" applyFont="1" applyBorder="1"/>
    <xf numFmtId="0" fontId="5" fillId="0" borderId="6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Border="1"/>
    <xf numFmtId="0" fontId="5" fillId="0" borderId="6" xfId="0" applyFont="1" applyFill="1" applyBorder="1" applyAlignment="1">
      <alignment horizontal="centerContinuous" vertical="center"/>
    </xf>
    <xf numFmtId="0" fontId="5" fillId="0" borderId="3" xfId="0" applyFont="1" applyFill="1" applyBorder="1" applyAlignment="1">
      <alignment vertical="center"/>
    </xf>
    <xf numFmtId="0" fontId="5" fillId="0" borderId="36" xfId="0" applyFont="1" applyFill="1" applyBorder="1" applyAlignment="1">
      <alignment vertical="center"/>
    </xf>
    <xf numFmtId="176" fontId="5" fillId="0" borderId="0" xfId="0" applyNumberFormat="1" applyFont="1"/>
    <xf numFmtId="0" fontId="5" fillId="0" borderId="0" xfId="0" applyFont="1"/>
    <xf numFmtId="0" fontId="5" fillId="0" borderId="36" xfId="0" applyNumberFormat="1" applyFont="1" applyBorder="1"/>
    <xf numFmtId="0" fontId="5" fillId="0" borderId="6" xfId="0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21" xfId="0" applyFont="1" applyBorder="1"/>
    <xf numFmtId="0" fontId="5" fillId="0" borderId="36" xfId="0" applyFont="1" applyBorder="1"/>
    <xf numFmtId="0" fontId="5" fillId="0" borderId="23" xfId="0" applyFont="1" applyBorder="1"/>
    <xf numFmtId="0" fontId="5" fillId="0" borderId="0" xfId="0" applyFont="1" applyFill="1" applyAlignment="1">
      <alignment vertical="center"/>
    </xf>
    <xf numFmtId="0" fontId="5" fillId="0" borderId="0" xfId="0" applyFont="1" applyAlignment="1" applyProtection="1">
      <alignment vertical="center"/>
      <protection hidden="1"/>
    </xf>
    <xf numFmtId="0" fontId="5" fillId="0" borderId="10" xfId="0" applyFont="1" applyBorder="1" applyAlignment="1">
      <alignment vertical="center"/>
    </xf>
    <xf numFmtId="176" fontId="5" fillId="0" borderId="0" xfId="0" applyNumberFormat="1" applyFont="1" applyAlignment="1" applyProtection="1">
      <alignment vertical="center"/>
      <protection hidden="1"/>
    </xf>
    <xf numFmtId="0" fontId="0" fillId="0" borderId="39" xfId="0" applyBorder="1" applyAlignment="1">
      <alignment horizontal="left" vertical="center"/>
    </xf>
    <xf numFmtId="0" fontId="0" fillId="0" borderId="5" xfId="0" applyFill="1" applyBorder="1" applyAlignment="1" applyProtection="1">
      <alignment vertical="center"/>
    </xf>
    <xf numFmtId="0" fontId="5" fillId="0" borderId="11" xfId="0" applyFont="1" applyBorder="1" applyAlignment="1">
      <alignment vertical="center" wrapText="1"/>
    </xf>
    <xf numFmtId="0" fontId="25" fillId="0" borderId="6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right" vertical="center"/>
    </xf>
    <xf numFmtId="0" fontId="25" fillId="0" borderId="10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9" xfId="0" applyFont="1" applyBorder="1" applyAlignment="1">
      <alignment vertical="center" wrapText="1"/>
    </xf>
    <xf numFmtId="176" fontId="7" fillId="0" borderId="9" xfId="0" applyNumberFormat="1" applyFont="1" applyFill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76" fontId="7" fillId="0" borderId="3" xfId="0" applyNumberFormat="1" applyFont="1" applyFill="1" applyBorder="1" applyAlignment="1">
      <alignment vertical="center"/>
    </xf>
    <xf numFmtId="177" fontId="7" fillId="2" borderId="28" xfId="5" applyNumberFormat="1" applyFont="1" applyFill="1" applyBorder="1" applyProtection="1">
      <alignment vertical="center"/>
      <protection locked="0"/>
    </xf>
    <xf numFmtId="177" fontId="7" fillId="2" borderId="11" xfId="5" applyNumberFormat="1" applyFont="1" applyFill="1" applyBorder="1" applyProtection="1">
      <alignment vertical="center"/>
      <protection locked="0"/>
    </xf>
    <xf numFmtId="177" fontId="7" fillId="2" borderId="42" xfId="5" applyNumberFormat="1" applyFont="1" applyFill="1" applyBorder="1" applyProtection="1">
      <alignment vertical="center"/>
      <protection locked="0"/>
    </xf>
    <xf numFmtId="0" fontId="0" fillId="4" borderId="0" xfId="0" applyFill="1" applyAlignment="1">
      <alignment vertical="center"/>
    </xf>
    <xf numFmtId="0" fontId="2" fillId="4" borderId="0" xfId="0" applyFont="1" applyFill="1"/>
    <xf numFmtId="0" fontId="5" fillId="4" borderId="0" xfId="0" applyFont="1" applyFill="1"/>
    <xf numFmtId="0" fontId="6" fillId="4" borderId="0" xfId="0" applyFont="1" applyFill="1" applyAlignment="1" applyProtection="1">
      <alignment vertical="center"/>
      <protection hidden="1"/>
    </xf>
    <xf numFmtId="0" fontId="5" fillId="4" borderId="0" xfId="0" applyFont="1" applyFill="1" applyAlignment="1" applyProtection="1">
      <alignment vertical="center"/>
      <protection hidden="1"/>
    </xf>
    <xf numFmtId="0" fontId="0" fillId="5" borderId="7" xfId="0" applyFill="1" applyBorder="1" applyAlignment="1">
      <alignment vertical="center"/>
    </xf>
    <xf numFmtId="0" fontId="2" fillId="4" borderId="0" xfId="0" applyFont="1" applyFill="1" applyAlignment="1"/>
    <xf numFmtId="0" fontId="5" fillId="4" borderId="0" xfId="0" applyFont="1" applyFill="1" applyAlignment="1">
      <alignment horizontal="centerContinuous" vertical="center"/>
    </xf>
    <xf numFmtId="0" fontId="5" fillId="4" borderId="0" xfId="0" applyFont="1" applyFill="1" applyAlignment="1"/>
    <xf numFmtId="0" fontId="0" fillId="4" borderId="27" xfId="0" applyFill="1" applyBorder="1" applyAlignment="1" applyProtection="1">
      <alignment horizontal="center" vertical="center"/>
    </xf>
    <xf numFmtId="0" fontId="0" fillId="4" borderId="32" xfId="0" applyFill="1" applyBorder="1" applyAlignment="1" applyProtection="1">
      <alignment horizontal="center" vertical="center"/>
    </xf>
    <xf numFmtId="0" fontId="0" fillId="4" borderId="43" xfId="0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8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13" fillId="0" borderId="9" xfId="0" applyFont="1" applyBorder="1" applyAlignment="1"/>
    <xf numFmtId="0" fontId="5" fillId="0" borderId="0" xfId="0" quotePrefix="1" applyFont="1" applyFill="1" applyAlignment="1">
      <alignment horizontal="left"/>
    </xf>
    <xf numFmtId="0" fontId="29" fillId="0" borderId="0" xfId="0" applyFont="1" applyFill="1" applyAlignment="1" applyProtection="1">
      <alignment vertical="center"/>
      <protection hidden="1"/>
    </xf>
    <xf numFmtId="0" fontId="30" fillId="0" borderId="0" xfId="0" applyFont="1" applyBorder="1" applyAlignment="1">
      <alignment horizontal="left" vertical="center"/>
    </xf>
    <xf numFmtId="0" fontId="17" fillId="0" borderId="0" xfId="0" applyFont="1" applyAlignment="1">
      <alignment horizontal="centerContinuous" vertical="center"/>
    </xf>
    <xf numFmtId="0" fontId="18" fillId="0" borderId="0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7" fillId="0" borderId="0" xfId="0" applyFont="1" applyBorder="1" applyAlignment="1" applyProtection="1">
      <alignment vertical="center"/>
      <protection hidden="1"/>
    </xf>
    <xf numFmtId="0" fontId="17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Continuous" vertical="center"/>
    </xf>
    <xf numFmtId="0" fontId="13" fillId="0" borderId="0" xfId="0" quotePrefix="1" applyFont="1" applyProtection="1">
      <protection hidden="1"/>
    </xf>
    <xf numFmtId="0" fontId="13" fillId="0" borderId="0" xfId="0" applyFont="1" applyAlignment="1" applyProtection="1">
      <alignment vertical="center"/>
      <protection hidden="1"/>
    </xf>
    <xf numFmtId="176" fontId="13" fillId="0" borderId="0" xfId="0" applyNumberFormat="1" applyFont="1" applyAlignment="1" applyProtection="1">
      <alignment vertical="center"/>
      <protection hidden="1"/>
    </xf>
    <xf numFmtId="0" fontId="13" fillId="0" borderId="0" xfId="0" quotePrefix="1" applyFont="1" applyAlignment="1">
      <alignment horizontal="left"/>
    </xf>
    <xf numFmtId="0" fontId="5" fillId="0" borderId="3" xfId="0" applyFont="1" applyFill="1" applyBorder="1" applyAlignment="1">
      <alignment vertical="center" wrapText="1"/>
    </xf>
    <xf numFmtId="0" fontId="13" fillId="0" borderId="0" xfId="0" quotePrefix="1" applyFont="1" applyFill="1" applyAlignment="1">
      <alignment horizontal="left"/>
    </xf>
    <xf numFmtId="0" fontId="13" fillId="0" borderId="0" xfId="0" quotePrefix="1" applyFont="1"/>
    <xf numFmtId="176" fontId="5" fillId="0" borderId="9" xfId="0" applyNumberFormat="1" applyFont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horizontal="centerContinuous" vertical="center"/>
    </xf>
    <xf numFmtId="0" fontId="5" fillId="0" borderId="11" xfId="0" applyFont="1" applyFill="1" applyBorder="1" applyAlignment="1"/>
    <xf numFmtId="176" fontId="5" fillId="0" borderId="11" xfId="0" applyNumberFormat="1" applyFont="1" applyFill="1" applyBorder="1"/>
    <xf numFmtId="0" fontId="5" fillId="0" borderId="3" xfId="0" applyFont="1" applyBorder="1" applyAlignment="1"/>
    <xf numFmtId="0" fontId="5" fillId="0" borderId="3" xfId="0" applyFont="1" applyFill="1" applyBorder="1" applyAlignment="1"/>
    <xf numFmtId="0" fontId="5" fillId="0" borderId="0" xfId="0" applyFont="1" applyBorder="1" applyAlignment="1"/>
    <xf numFmtId="176" fontId="28" fillId="0" borderId="3" xfId="0" applyNumberFormat="1" applyFont="1" applyFill="1" applyBorder="1" applyAlignment="1">
      <alignment vertical="center"/>
    </xf>
    <xf numFmtId="0" fontId="13" fillId="0" borderId="9" xfId="0" applyFont="1" applyFill="1" applyBorder="1" applyAlignment="1"/>
    <xf numFmtId="176" fontId="13" fillId="0" borderId="9" xfId="0" applyNumberFormat="1" applyFont="1" applyFill="1" applyBorder="1"/>
    <xf numFmtId="0" fontId="2" fillId="0" borderId="17" xfId="0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2" fillId="4" borderId="8" xfId="0" applyFont="1" applyFill="1" applyBorder="1"/>
    <xf numFmtId="0" fontId="5" fillId="4" borderId="13" xfId="0" applyFont="1" applyFill="1" applyBorder="1"/>
    <xf numFmtId="0" fontId="6" fillId="3" borderId="7" xfId="0" applyNumberFormat="1" applyFont="1" applyFill="1" applyBorder="1" applyAlignment="1">
      <alignment horizontal="center" vertical="center"/>
    </xf>
    <xf numFmtId="0" fontId="13" fillId="0" borderId="9" xfId="0" applyFont="1" applyBorder="1"/>
    <xf numFmtId="176" fontId="13" fillId="0" borderId="9" xfId="0" applyNumberFormat="1" applyFont="1" applyBorder="1"/>
    <xf numFmtId="0" fontId="5" fillId="0" borderId="0" xfId="0" quotePrefix="1" applyFont="1" applyProtection="1">
      <protection hidden="1"/>
    </xf>
    <xf numFmtId="0" fontId="0" fillId="0" borderId="7" xfId="0" quotePrefix="1" applyBorder="1" applyAlignment="1">
      <alignment vertical="center"/>
    </xf>
    <xf numFmtId="0" fontId="5" fillId="4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Continuous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Border="1"/>
    <xf numFmtId="0" fontId="5" fillId="0" borderId="5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5" fillId="0" borderId="5" xfId="0" applyFont="1" applyFill="1" applyBorder="1" applyAlignment="1">
      <alignment horizontal="centerContinuous" vertical="center"/>
    </xf>
    <xf numFmtId="0" fontId="5" fillId="0" borderId="1" xfId="0" applyFont="1" applyFill="1" applyBorder="1" applyAlignment="1" applyProtection="1">
      <alignment horizontal="center" vertical="center"/>
      <protection hidden="1"/>
    </xf>
    <xf numFmtId="0" fontId="5" fillId="0" borderId="0" xfId="0" applyFont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26" xfId="0" applyFont="1" applyFill="1" applyBorder="1" applyAlignment="1">
      <alignment vertical="center"/>
    </xf>
    <xf numFmtId="0" fontId="5" fillId="0" borderId="25" xfId="0" applyFont="1" applyFill="1" applyBorder="1" applyAlignment="1">
      <alignment horizontal="left" vertical="center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5" fillId="0" borderId="39" xfId="0" applyFont="1" applyFill="1" applyBorder="1" applyAlignment="1">
      <alignment vertical="center"/>
    </xf>
    <xf numFmtId="0" fontId="5" fillId="0" borderId="34" xfId="0" applyFont="1" applyFill="1" applyBorder="1" applyAlignment="1">
      <alignment horizontal="left" vertical="center"/>
    </xf>
    <xf numFmtId="0" fontId="5" fillId="0" borderId="40" xfId="0" applyFont="1" applyFill="1" applyBorder="1" applyAlignment="1" applyProtection="1">
      <alignment horizontal="center" vertical="center"/>
      <protection hidden="1"/>
    </xf>
    <xf numFmtId="38" fontId="7" fillId="2" borderId="1" xfId="2" applyFont="1" applyFill="1" applyBorder="1" applyAlignment="1" applyProtection="1">
      <alignment horizontal="left" vertical="center"/>
      <protection locked="0"/>
    </xf>
    <xf numFmtId="176" fontId="5" fillId="0" borderId="0" xfId="0" applyNumberFormat="1" applyFont="1" applyAlignment="1"/>
    <xf numFmtId="0" fontId="5" fillId="3" borderId="7" xfId="0" applyFont="1" applyFill="1" applyBorder="1"/>
    <xf numFmtId="0" fontId="6" fillId="0" borderId="36" xfId="0" applyFont="1" applyBorder="1" applyAlignment="1" applyProtection="1">
      <alignment vertical="center"/>
      <protection hidden="1"/>
    </xf>
    <xf numFmtId="0" fontId="13" fillId="0" borderId="0" xfId="0" applyFont="1" applyFill="1" applyAlignment="1" applyProtection="1">
      <alignment vertical="center"/>
      <protection hidden="1"/>
    </xf>
    <xf numFmtId="176" fontId="13" fillId="0" borderId="0" xfId="0" applyNumberFormat="1" applyFont="1" applyFill="1" applyAlignment="1" applyProtection="1">
      <alignment vertical="center"/>
      <protection hidden="1"/>
    </xf>
    <xf numFmtId="0" fontId="12" fillId="0" borderId="8" xfId="0" applyFont="1" applyBorder="1" applyAlignment="1" applyProtection="1">
      <alignment vertical="center"/>
      <protection hidden="1"/>
    </xf>
    <xf numFmtId="0" fontId="31" fillId="0" borderId="0" xfId="0" applyFont="1" applyAlignment="1">
      <alignment horizontal="right"/>
    </xf>
    <xf numFmtId="0" fontId="0" fillId="0" borderId="45" xfId="0" applyFont="1" applyBorder="1" applyAlignment="1">
      <alignment vertical="center" wrapText="1"/>
    </xf>
    <xf numFmtId="0" fontId="5" fillId="0" borderId="46" xfId="0" applyFont="1" applyBorder="1"/>
    <xf numFmtId="0" fontId="0" fillId="0" borderId="47" xfId="0" quotePrefix="1" applyBorder="1" applyProtection="1">
      <protection hidden="1"/>
    </xf>
    <xf numFmtId="0" fontId="5" fillId="0" borderId="0" xfId="0" quotePrefix="1" applyFont="1" applyAlignment="1">
      <alignment horizontal="left"/>
    </xf>
    <xf numFmtId="178" fontId="30" fillId="0" borderId="0" xfId="0" applyNumberFormat="1" applyFont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13" fillId="0" borderId="3" xfId="0" applyFont="1" applyFill="1" applyBorder="1" applyAlignment="1">
      <alignment vertical="center"/>
    </xf>
    <xf numFmtId="0" fontId="13" fillId="0" borderId="21" xfId="0" applyFont="1" applyFill="1" applyBorder="1" applyAlignment="1">
      <alignment vertical="center"/>
    </xf>
    <xf numFmtId="0" fontId="5" fillId="0" borderId="21" xfId="0" applyFont="1" applyFill="1" applyBorder="1" applyAlignment="1">
      <alignment vertical="center"/>
    </xf>
    <xf numFmtId="0" fontId="5" fillId="0" borderId="22" xfId="0" applyFont="1" applyFill="1" applyBorder="1" applyAlignment="1">
      <alignment vertical="center"/>
    </xf>
    <xf numFmtId="0" fontId="13" fillId="4" borderId="6" xfId="0" applyFont="1" applyFill="1" applyBorder="1" applyAlignment="1">
      <alignment horizontal="left" vertical="center"/>
    </xf>
    <xf numFmtId="177" fontId="7" fillId="6" borderId="24" xfId="5" applyNumberFormat="1" applyFont="1" applyFill="1" applyBorder="1" applyProtection="1">
      <alignment vertical="center"/>
    </xf>
    <xf numFmtId="177" fontId="7" fillId="6" borderId="13" xfId="5" applyNumberFormat="1" applyFont="1" applyFill="1" applyBorder="1" applyProtection="1">
      <alignment vertical="center"/>
    </xf>
    <xf numFmtId="177" fontId="7" fillId="0" borderId="48" xfId="5" applyNumberFormat="1" applyFont="1" applyFill="1" applyBorder="1" applyProtection="1">
      <alignment vertical="center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177" fontId="7" fillId="6" borderId="11" xfId="5" applyNumberFormat="1" applyFont="1" applyFill="1" applyBorder="1" applyProtection="1">
      <alignment vertical="center"/>
    </xf>
    <xf numFmtId="177" fontId="7" fillId="2" borderId="9" xfId="5" applyNumberFormat="1" applyFont="1" applyFill="1" applyBorder="1" applyProtection="1">
      <alignment vertical="center"/>
      <protection locked="0"/>
    </xf>
    <xf numFmtId="177" fontId="7" fillId="2" borderId="24" xfId="5" applyNumberFormat="1" applyFont="1" applyFill="1" applyBorder="1" applyProtection="1">
      <alignment vertical="center"/>
      <protection locked="0"/>
    </xf>
    <xf numFmtId="0" fontId="9" fillId="0" borderId="0" xfId="0" applyFont="1" applyAlignment="1" applyProtection="1">
      <alignment vertical="center"/>
    </xf>
    <xf numFmtId="0" fontId="18" fillId="0" borderId="0" xfId="5" applyFont="1" applyProtection="1">
      <alignment vertical="center"/>
    </xf>
    <xf numFmtId="0" fontId="6" fillId="0" borderId="0" xfId="5" applyFont="1" applyFill="1" applyProtection="1">
      <alignment vertical="center"/>
    </xf>
    <xf numFmtId="0" fontId="6" fillId="4" borderId="0" xfId="5" applyFont="1" applyFill="1" applyProtection="1">
      <alignment vertical="center"/>
    </xf>
    <xf numFmtId="0" fontId="27" fillId="4" borderId="0" xfId="0" applyFont="1" applyFill="1" applyProtection="1"/>
    <xf numFmtId="0" fontId="0" fillId="0" borderId="0" xfId="0" applyProtection="1"/>
    <xf numFmtId="0" fontId="0" fillId="0" borderId="0" xfId="0" applyAlignment="1" applyProtection="1">
      <alignment horizontal="center"/>
    </xf>
    <xf numFmtId="0" fontId="6" fillId="0" borderId="0" xfId="5" applyFont="1" applyFill="1" applyAlignment="1" applyProtection="1">
      <alignment horizontal="center" vertical="center"/>
    </xf>
    <xf numFmtId="0" fontId="15" fillId="0" borderId="0" xfId="5" applyFont="1" applyFill="1" applyAlignment="1" applyProtection="1">
      <alignment horizontal="right" vertical="center"/>
    </xf>
    <xf numFmtId="0" fontId="6" fillId="0" borderId="6" xfId="5" applyFont="1" applyBorder="1" applyAlignment="1" applyProtection="1">
      <alignment vertical="center"/>
    </xf>
    <xf numFmtId="0" fontId="6" fillId="0" borderId="4" xfId="5" applyFont="1" applyBorder="1" applyAlignment="1" applyProtection="1">
      <alignment vertical="center"/>
    </xf>
    <xf numFmtId="0" fontId="6" fillId="0" borderId="17" xfId="5" applyFont="1" applyBorder="1" applyAlignment="1" applyProtection="1">
      <alignment horizontal="right" vertical="center"/>
    </xf>
    <xf numFmtId="0" fontId="6" fillId="0" borderId="3" xfId="5" applyFont="1" applyBorder="1" applyAlignment="1" applyProtection="1">
      <alignment vertical="center"/>
    </xf>
    <xf numFmtId="0" fontId="6" fillId="0" borderId="0" xfId="5" applyFont="1" applyBorder="1" applyAlignment="1" applyProtection="1">
      <alignment vertical="center"/>
    </xf>
    <xf numFmtId="0" fontId="6" fillId="0" borderId="44" xfId="5" applyFont="1" applyBorder="1" applyAlignment="1" applyProtection="1">
      <alignment horizontal="right" vertical="center"/>
    </xf>
    <xf numFmtId="0" fontId="6" fillId="0" borderId="36" xfId="5" applyFont="1" applyBorder="1" applyAlignment="1" applyProtection="1">
      <alignment vertical="center"/>
    </xf>
    <xf numFmtId="0" fontId="6" fillId="0" borderId="8" xfId="5" applyFont="1" applyBorder="1" applyAlignment="1" applyProtection="1">
      <alignment vertical="center"/>
    </xf>
    <xf numFmtId="0" fontId="6" fillId="0" borderId="13" xfId="5" applyFont="1" applyBorder="1" applyAlignment="1" applyProtection="1">
      <alignment vertical="center"/>
    </xf>
    <xf numFmtId="0" fontId="6" fillId="0" borderId="11" xfId="5" applyFont="1" applyFill="1" applyBorder="1" applyAlignment="1" applyProtection="1">
      <alignment horizontal="center" vertical="center"/>
    </xf>
    <xf numFmtId="0" fontId="0" fillId="0" borderId="44" xfId="0" applyBorder="1" applyAlignment="1" applyProtection="1">
      <alignment horizontal="center" vertical="center" wrapText="1"/>
    </xf>
    <xf numFmtId="0" fontId="6" fillId="0" borderId="13" xfId="5" applyFont="1" applyFill="1" applyBorder="1" applyAlignment="1" applyProtection="1">
      <alignment horizontal="center" vertical="center"/>
    </xf>
    <xf numFmtId="0" fontId="6" fillId="0" borderId="7" xfId="5" applyFont="1" applyBorder="1" applyAlignment="1" applyProtection="1">
      <alignment vertical="center"/>
    </xf>
    <xf numFmtId="0" fontId="0" fillId="0" borderId="7" xfId="0" applyBorder="1" applyAlignment="1" applyProtection="1">
      <alignment horizontal="center" vertical="center" wrapText="1"/>
    </xf>
    <xf numFmtId="177" fontId="7" fillId="2" borderId="7" xfId="5" applyNumberFormat="1" applyFont="1" applyFill="1" applyBorder="1" applyProtection="1">
      <alignment vertical="center"/>
    </xf>
    <xf numFmtId="0" fontId="0" fillId="0" borderId="13" xfId="0" applyBorder="1" applyAlignment="1" applyProtection="1">
      <alignment horizontal="center" vertical="center" wrapText="1"/>
    </xf>
    <xf numFmtId="0" fontId="6" fillId="0" borderId="3" xfId="5" applyFont="1" applyBorder="1" applyProtection="1">
      <alignment vertical="center"/>
    </xf>
    <xf numFmtId="0" fontId="6" fillId="0" borderId="6" xfId="5" applyFont="1" applyBorder="1" applyProtection="1">
      <alignment vertical="center"/>
    </xf>
    <xf numFmtId="0" fontId="6" fillId="0" borderId="8" xfId="5" applyFont="1" applyBorder="1" applyProtection="1">
      <alignment vertical="center"/>
    </xf>
    <xf numFmtId="0" fontId="6" fillId="0" borderId="13" xfId="5" applyFont="1" applyBorder="1" applyProtection="1">
      <alignment vertical="center"/>
    </xf>
    <xf numFmtId="177" fontId="7" fillId="2" borderId="13" xfId="5" applyNumberFormat="1" applyFont="1" applyFill="1" applyBorder="1" applyProtection="1">
      <alignment vertical="center"/>
    </xf>
    <xf numFmtId="177" fontId="7" fillId="2" borderId="11" xfId="5" applyNumberFormat="1" applyFont="1" applyFill="1" applyBorder="1" applyProtection="1">
      <alignment vertical="center"/>
    </xf>
    <xf numFmtId="177" fontId="7" fillId="3" borderId="13" xfId="5" applyNumberFormat="1" applyFont="1" applyFill="1" applyBorder="1" applyProtection="1">
      <alignment vertical="center"/>
    </xf>
    <xf numFmtId="3" fontId="7" fillId="0" borderId="7" xfId="5" applyNumberFormat="1" applyFont="1" applyFill="1" applyBorder="1" applyProtection="1">
      <alignment vertical="center"/>
    </xf>
    <xf numFmtId="0" fontId="16" fillId="0" borderId="0" xfId="0" applyFont="1" applyAlignment="1" applyProtection="1">
      <alignment vertical="center"/>
    </xf>
    <xf numFmtId="0" fontId="6" fillId="0" borderId="9" xfId="5" applyFont="1" applyBorder="1" applyProtection="1">
      <alignment vertical="center"/>
    </xf>
    <xf numFmtId="0" fontId="6" fillId="0" borderId="5" xfId="5" applyFont="1" applyBorder="1" applyProtection="1">
      <alignment vertical="center"/>
    </xf>
    <xf numFmtId="0" fontId="6" fillId="0" borderId="2" xfId="5" applyFont="1" applyBorder="1" applyProtection="1">
      <alignment vertical="center"/>
    </xf>
    <xf numFmtId="0" fontId="6" fillId="0" borderId="1" xfId="5" applyFont="1" applyBorder="1" applyProtection="1">
      <alignment vertical="center"/>
    </xf>
    <xf numFmtId="0" fontId="0" fillId="0" borderId="0" xfId="0" applyAlignment="1" applyProtection="1">
      <alignment vertical="center"/>
    </xf>
    <xf numFmtId="0" fontId="6" fillId="0" borderId="0" xfId="0" applyFont="1" applyAlignment="1" applyProtection="1">
      <alignment vertical="center"/>
    </xf>
    <xf numFmtId="177" fontId="7" fillId="2" borderId="1" xfId="5" applyNumberFormat="1" applyFont="1" applyFill="1" applyBorder="1" applyProtection="1">
      <alignment vertical="center"/>
    </xf>
    <xf numFmtId="0" fontId="6" fillId="0" borderId="0" xfId="5" applyFont="1" applyProtection="1">
      <alignment vertical="center"/>
    </xf>
    <xf numFmtId="177" fontId="7" fillId="3" borderId="1" xfId="5" applyNumberFormat="1" applyFont="1" applyFill="1" applyBorder="1" applyProtection="1">
      <alignment vertical="center"/>
    </xf>
    <xf numFmtId="3" fontId="7" fillId="0" borderId="24" xfId="5" applyNumberFormat="1" applyFont="1" applyFill="1" applyBorder="1" applyProtection="1">
      <alignment vertical="center"/>
    </xf>
    <xf numFmtId="0" fontId="18" fillId="0" borderId="44" xfId="5" applyFont="1" applyBorder="1" applyProtection="1">
      <alignment vertical="center"/>
    </xf>
    <xf numFmtId="0" fontId="6" fillId="0" borderId="24" xfId="5" applyFont="1" applyBorder="1" applyProtection="1">
      <alignment vertical="center"/>
    </xf>
    <xf numFmtId="177" fontId="7" fillId="3" borderId="49" xfId="5" applyNumberFormat="1" applyFont="1" applyFill="1" applyBorder="1" applyProtection="1">
      <alignment vertical="center"/>
    </xf>
    <xf numFmtId="3" fontId="7" fillId="0" borderId="11" xfId="5" applyNumberFormat="1" applyFont="1" applyFill="1" applyBorder="1" applyProtection="1">
      <alignment vertical="center"/>
    </xf>
    <xf numFmtId="0" fontId="6" fillId="0" borderId="36" xfId="5" applyFont="1" applyBorder="1" applyProtection="1">
      <alignment vertical="center"/>
    </xf>
    <xf numFmtId="0" fontId="6" fillId="0" borderId="11" xfId="5" applyFont="1" applyBorder="1" applyProtection="1">
      <alignment vertical="center"/>
    </xf>
    <xf numFmtId="0" fontId="6" fillId="0" borderId="9" xfId="4" applyFont="1" applyFill="1" applyBorder="1" applyAlignment="1" applyProtection="1">
      <alignment vertical="center"/>
    </xf>
    <xf numFmtId="0" fontId="6" fillId="0" borderId="6" xfId="4" applyFont="1" applyFill="1" applyBorder="1" applyAlignment="1" applyProtection="1">
      <alignment vertical="center"/>
    </xf>
    <xf numFmtId="0" fontId="6" fillId="0" borderId="2" xfId="4" applyFont="1" applyFill="1" applyBorder="1" applyAlignment="1" applyProtection="1">
      <alignment vertical="center"/>
    </xf>
    <xf numFmtId="0" fontId="6" fillId="0" borderId="13" xfId="4" applyFont="1" applyFill="1" applyBorder="1" applyAlignment="1" applyProtection="1">
      <alignment vertical="center"/>
    </xf>
    <xf numFmtId="0" fontId="6" fillId="0" borderId="3" xfId="4" applyFont="1" applyFill="1" applyBorder="1" applyAlignment="1" applyProtection="1">
      <alignment vertical="center"/>
    </xf>
    <xf numFmtId="0" fontId="6" fillId="0" borderId="8" xfId="4" applyFont="1" applyFill="1" applyBorder="1" applyAlignment="1" applyProtection="1">
      <alignment vertical="center"/>
    </xf>
    <xf numFmtId="0" fontId="6" fillId="0" borderId="0" xfId="4" applyFont="1" applyFill="1" applyBorder="1" applyAlignment="1" applyProtection="1">
      <alignment vertical="center"/>
    </xf>
    <xf numFmtId="0" fontId="18" fillId="0" borderId="9" xfId="5" applyFont="1" applyBorder="1" applyProtection="1">
      <alignment vertical="center"/>
    </xf>
    <xf numFmtId="0" fontId="6" fillId="0" borderId="44" xfId="4" applyFont="1" applyFill="1" applyBorder="1" applyAlignment="1" applyProtection="1">
      <alignment vertical="center"/>
    </xf>
    <xf numFmtId="177" fontId="7" fillId="2" borderId="10" xfId="5" applyNumberFormat="1" applyFont="1" applyFill="1" applyBorder="1" applyProtection="1">
      <alignment vertical="center"/>
    </xf>
    <xf numFmtId="177" fontId="7" fillId="3" borderId="44" xfId="5" applyNumberFormat="1" applyFont="1" applyFill="1" applyBorder="1" applyProtection="1">
      <alignment vertical="center"/>
    </xf>
    <xf numFmtId="3" fontId="7" fillId="0" borderId="10" xfId="5" applyNumberFormat="1" applyFont="1" applyFill="1" applyBorder="1" applyProtection="1">
      <alignment vertical="center"/>
    </xf>
    <xf numFmtId="0" fontId="6" fillId="0" borderId="31" xfId="4" applyFont="1" applyFill="1" applyBorder="1" applyAlignment="1" applyProtection="1">
      <alignment vertical="center"/>
    </xf>
    <xf numFmtId="177" fontId="7" fillId="3" borderId="28" xfId="5" applyNumberFormat="1" applyFont="1" applyFill="1" applyBorder="1" applyProtection="1">
      <alignment vertical="center"/>
    </xf>
    <xf numFmtId="177" fontId="7" fillId="3" borderId="30" xfId="5" applyNumberFormat="1" applyFont="1" applyFill="1" applyBorder="1" applyProtection="1">
      <alignment vertical="center"/>
    </xf>
    <xf numFmtId="3" fontId="7" fillId="0" borderId="28" xfId="5" applyNumberFormat="1" applyFont="1" applyFill="1" applyBorder="1" applyProtection="1">
      <alignment vertical="center"/>
    </xf>
    <xf numFmtId="177" fontId="7" fillId="2" borderId="42" xfId="5" applyNumberFormat="1" applyFont="1" applyFill="1" applyBorder="1" applyProtection="1">
      <alignment vertical="center"/>
    </xf>
    <xf numFmtId="177" fontId="7" fillId="2" borderId="28" xfId="5" applyNumberFormat="1" applyFont="1" applyFill="1" applyBorder="1" applyProtection="1">
      <alignment vertical="center"/>
    </xf>
    <xf numFmtId="0" fontId="18" fillId="0" borderId="36" xfId="5" applyFont="1" applyBorder="1" applyProtection="1">
      <alignment vertical="center"/>
    </xf>
    <xf numFmtId="0" fontId="6" fillId="0" borderId="36" xfId="4" applyFont="1" applyFill="1" applyBorder="1" applyAlignment="1" applyProtection="1">
      <alignment vertical="center"/>
    </xf>
    <xf numFmtId="0" fontId="6" fillId="0" borderId="5" xfId="4" applyFont="1" applyFill="1" applyBorder="1" applyAlignment="1" applyProtection="1">
      <alignment vertical="center"/>
    </xf>
    <xf numFmtId="0" fontId="18" fillId="0" borderId="11" xfId="5" applyFont="1" applyBorder="1" applyProtection="1">
      <alignment vertical="center"/>
    </xf>
    <xf numFmtId="177" fontId="7" fillId="3" borderId="7" xfId="5" applyNumberFormat="1" applyFont="1" applyFill="1" applyBorder="1" applyProtection="1">
      <alignment vertical="center"/>
    </xf>
    <xf numFmtId="0" fontId="6" fillId="0" borderId="9" xfId="4" applyFont="1" applyFill="1" applyBorder="1" applyAlignment="1" applyProtection="1">
      <alignment horizontal="left" vertical="center" wrapText="1"/>
    </xf>
    <xf numFmtId="177" fontId="7" fillId="2" borderId="12" xfId="5" applyNumberFormat="1" applyFont="1" applyFill="1" applyBorder="1" applyProtection="1">
      <alignment vertical="center"/>
    </xf>
    <xf numFmtId="177" fontId="7" fillId="3" borderId="12" xfId="5" applyNumberFormat="1" applyFont="1" applyFill="1" applyBorder="1" applyProtection="1">
      <alignment vertical="center"/>
    </xf>
    <xf numFmtId="177" fontId="7" fillId="2" borderId="44" xfId="5" applyNumberFormat="1" applyFont="1" applyFill="1" applyBorder="1" applyProtection="1">
      <alignment vertical="center"/>
    </xf>
    <xf numFmtId="0" fontId="6" fillId="0" borderId="1" xfId="3" applyFont="1" applyFill="1" applyBorder="1" applyProtection="1">
      <alignment vertical="top"/>
    </xf>
    <xf numFmtId="177" fontId="7" fillId="0" borderId="50" xfId="5" applyNumberFormat="1" applyFont="1" applyFill="1" applyBorder="1" applyProtection="1">
      <alignment vertical="center"/>
    </xf>
    <xf numFmtId="0" fontId="6" fillId="0" borderId="5" xfId="5" applyFont="1" applyFill="1" applyBorder="1" applyProtection="1">
      <alignment vertical="center"/>
    </xf>
    <xf numFmtId="0" fontId="6" fillId="0" borderId="2" xfId="5" applyFont="1" applyFill="1" applyBorder="1" applyProtection="1">
      <alignment vertical="center"/>
    </xf>
    <xf numFmtId="0" fontId="6" fillId="0" borderId="1" xfId="5" applyFont="1" applyFill="1" applyBorder="1" applyProtection="1">
      <alignment vertical="center"/>
    </xf>
    <xf numFmtId="3" fontId="7" fillId="0" borderId="0" xfId="5" applyNumberFormat="1" applyFont="1" applyFill="1" applyBorder="1" applyProtection="1">
      <alignment vertical="center"/>
    </xf>
    <xf numFmtId="0" fontId="21" fillId="0" borderId="0" xfId="5" applyFont="1" applyProtection="1">
      <alignment vertical="center"/>
    </xf>
    <xf numFmtId="0" fontId="9" fillId="0" borderId="0" xfId="5" applyFont="1" applyProtection="1">
      <alignment vertical="center"/>
    </xf>
    <xf numFmtId="0" fontId="5" fillId="0" borderId="6" xfId="5" applyFont="1" applyBorder="1" applyProtection="1">
      <alignment vertical="center"/>
    </xf>
    <xf numFmtId="0" fontId="5" fillId="0" borderId="2" xfId="5" applyFont="1" applyBorder="1" applyProtection="1">
      <alignment vertical="center"/>
    </xf>
    <xf numFmtId="0" fontId="5" fillId="0" borderId="1" xfId="5" applyFont="1" applyBorder="1" applyProtection="1">
      <alignment vertical="center"/>
    </xf>
    <xf numFmtId="177" fontId="6" fillId="3" borderId="7" xfId="5" applyNumberFormat="1" applyFont="1" applyFill="1" applyBorder="1" applyProtection="1">
      <alignment vertical="center"/>
    </xf>
    <xf numFmtId="0" fontId="6" fillId="0" borderId="7" xfId="5" applyFont="1" applyFill="1" applyBorder="1" applyProtection="1">
      <alignment vertical="center"/>
    </xf>
    <xf numFmtId="0" fontId="18" fillId="0" borderId="3" xfId="5" applyFont="1" applyBorder="1" applyProtection="1">
      <alignment vertical="center"/>
    </xf>
    <xf numFmtId="0" fontId="5" fillId="0" borderId="5" xfId="5" applyFont="1" applyBorder="1" applyProtection="1">
      <alignment vertical="center"/>
    </xf>
    <xf numFmtId="0" fontId="5" fillId="0" borderId="36" xfId="5" applyFont="1" applyBorder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18" fillId="0" borderId="0" xfId="5" applyFont="1" applyAlignment="1" applyProtection="1">
      <alignment horizontal="right" vertical="center"/>
    </xf>
    <xf numFmtId="0" fontId="7" fillId="0" borderId="0" xfId="0" applyFont="1" applyAlignment="1" applyProtection="1">
      <alignment horizontal="left" vertical="center" indent="4"/>
    </xf>
    <xf numFmtId="177" fontId="7" fillId="3" borderId="11" xfId="5" applyNumberFormat="1" applyFont="1" applyFill="1" applyBorder="1" applyProtection="1">
      <alignment vertical="center"/>
      <protection hidden="1"/>
    </xf>
    <xf numFmtId="177" fontId="7" fillId="3" borderId="28" xfId="5" applyNumberFormat="1" applyFont="1" applyFill="1" applyBorder="1" applyProtection="1">
      <alignment vertical="center"/>
      <protection hidden="1"/>
    </xf>
    <xf numFmtId="177" fontId="7" fillId="3" borderId="7" xfId="5" applyNumberFormat="1" applyFont="1" applyFill="1" applyBorder="1" applyProtection="1">
      <alignment vertical="center"/>
      <protection hidden="1"/>
    </xf>
    <xf numFmtId="177" fontId="17" fillId="3" borderId="11" xfId="5" applyNumberFormat="1" applyFont="1" applyFill="1" applyBorder="1" applyProtection="1">
      <alignment vertical="center"/>
      <protection hidden="1"/>
    </xf>
    <xf numFmtId="0" fontId="6" fillId="0" borderId="3" xfId="0" applyFont="1" applyFill="1" applyBorder="1" applyAlignment="1">
      <alignment vertical="center" wrapText="1"/>
    </xf>
    <xf numFmtId="0" fontId="7" fillId="0" borderId="0" xfId="0" applyFont="1" applyFill="1" applyAlignment="1">
      <alignment horizontal="left" vertical="center"/>
    </xf>
    <xf numFmtId="38" fontId="7" fillId="0" borderId="0" xfId="0" applyNumberFormat="1" applyFont="1" applyFill="1" applyAlignment="1">
      <alignment horizontal="left" vertical="center"/>
    </xf>
    <xf numFmtId="178" fontId="7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38" fontId="7" fillId="0" borderId="0" xfId="0" applyNumberFormat="1" applyFont="1" applyFill="1" applyBorder="1" applyAlignment="1">
      <alignment horizontal="right" vertical="center"/>
    </xf>
    <xf numFmtId="0" fontId="0" fillId="2" borderId="2" xfId="0" applyFont="1" applyFill="1" applyBorder="1" applyAlignment="1" applyProtection="1">
      <alignment vertical="center"/>
      <protection locked="0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6" fillId="0" borderId="28" xfId="4" applyFont="1" applyFill="1" applyBorder="1" applyAlignment="1" applyProtection="1">
      <alignment horizontal="left" vertical="center" indent="1"/>
      <protection hidden="1"/>
    </xf>
    <xf numFmtId="49" fontId="6" fillId="0" borderId="29" xfId="0" applyNumberFormat="1" applyFont="1" applyBorder="1" applyAlignment="1">
      <alignment horizontal="center" vertical="center"/>
    </xf>
    <xf numFmtId="0" fontId="6" fillId="0" borderId="29" xfId="0" applyFont="1" applyBorder="1" applyAlignment="1">
      <alignment vertical="center"/>
    </xf>
    <xf numFmtId="49" fontId="6" fillId="0" borderId="34" xfId="0" applyNumberFormat="1" applyFont="1" applyBorder="1" applyAlignment="1">
      <alignment horizontal="center" vertical="center"/>
    </xf>
    <xf numFmtId="0" fontId="6" fillId="0" borderId="34" xfId="0" applyFont="1" applyBorder="1" applyAlignment="1">
      <alignment vertical="center"/>
    </xf>
    <xf numFmtId="0" fontId="0" fillId="0" borderId="6" xfId="0" applyFont="1" applyBorder="1"/>
    <xf numFmtId="0" fontId="0" fillId="0" borderId="3" xfId="0" applyFont="1" applyBorder="1" applyAlignment="1">
      <alignment vertical="center"/>
    </xf>
    <xf numFmtId="0" fontId="0" fillId="0" borderId="3" xfId="0" applyFont="1" applyBorder="1"/>
    <xf numFmtId="0" fontId="0" fillId="2" borderId="8" xfId="0" applyFont="1" applyFill="1" applyBorder="1" applyAlignment="1" applyProtection="1">
      <alignment vertical="center"/>
      <protection locked="0"/>
    </xf>
    <xf numFmtId="177" fontId="7" fillId="2" borderId="30" xfId="5" applyNumberFormat="1" applyFont="1" applyFill="1" applyBorder="1" applyProtection="1">
      <alignment vertical="center"/>
    </xf>
    <xf numFmtId="177" fontId="7" fillId="2" borderId="40" xfId="5" applyNumberFormat="1" applyFont="1" applyFill="1" applyBorder="1" applyProtection="1">
      <alignment vertical="center"/>
    </xf>
    <xf numFmtId="177" fontId="7" fillId="2" borderId="33" xfId="5" applyNumberFormat="1" applyFont="1" applyFill="1" applyBorder="1" applyProtection="1">
      <alignment vertical="center"/>
      <protection locked="0"/>
    </xf>
    <xf numFmtId="177" fontId="7" fillId="10" borderId="30" xfId="5" applyNumberFormat="1" applyFont="1" applyFill="1" applyBorder="1" applyProtection="1">
      <alignment vertical="center"/>
    </xf>
    <xf numFmtId="3" fontId="7" fillId="10" borderId="28" xfId="5" applyNumberFormat="1" applyFont="1" applyFill="1" applyBorder="1" applyProtection="1">
      <alignment vertical="center"/>
    </xf>
    <xf numFmtId="0" fontId="2" fillId="0" borderId="0" xfId="0" applyNumberFormat="1" applyFont="1" applyBorder="1"/>
    <xf numFmtId="0" fontId="0" fillId="4" borderId="0" xfId="0" applyFont="1" applyFill="1" applyAlignment="1"/>
    <xf numFmtId="0" fontId="0" fillId="0" borderId="0" xfId="0" applyFont="1" applyFill="1" applyAlignment="1">
      <alignment vertical="center"/>
    </xf>
    <xf numFmtId="0" fontId="5" fillId="4" borderId="0" xfId="0" applyFont="1" applyFill="1" applyBorder="1"/>
    <xf numFmtId="0" fontId="5" fillId="0" borderId="17" xfId="0" applyFont="1" applyBorder="1"/>
    <xf numFmtId="0" fontId="5" fillId="0" borderId="44" xfId="0" applyFont="1" applyBorder="1"/>
    <xf numFmtId="0" fontId="5" fillId="0" borderId="44" xfId="0" applyFont="1" applyFill="1" applyBorder="1"/>
    <xf numFmtId="0" fontId="2" fillId="0" borderId="44" xfId="0" applyFont="1" applyBorder="1"/>
    <xf numFmtId="0" fontId="5" fillId="0" borderId="0" xfId="0" applyFont="1" applyFill="1" applyBorder="1"/>
    <xf numFmtId="0" fontId="0" fillId="4" borderId="36" xfId="0" applyFont="1" applyFill="1" applyBorder="1"/>
    <xf numFmtId="0" fontId="0" fillId="4" borderId="0" xfId="0" applyFont="1" applyFill="1" applyBorder="1"/>
    <xf numFmtId="0" fontId="5" fillId="0" borderId="3" xfId="0" applyFont="1" applyFill="1" applyBorder="1"/>
    <xf numFmtId="0" fontId="2" fillId="0" borderId="13" xfId="0" applyFont="1" applyBorder="1"/>
    <xf numFmtId="0" fontId="0" fillId="0" borderId="10" xfId="0" applyFont="1" applyBorder="1"/>
    <xf numFmtId="0" fontId="0" fillId="0" borderId="9" xfId="0" applyFont="1" applyBorder="1"/>
    <xf numFmtId="0" fontId="0" fillId="0" borderId="9" xfId="0" applyFont="1" applyFill="1" applyBorder="1"/>
    <xf numFmtId="0" fontId="0" fillId="0" borderId="11" xfId="0" applyFont="1" applyBorder="1"/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>
      <alignment vertical="center"/>
    </xf>
    <xf numFmtId="0" fontId="7" fillId="0" borderId="0" xfId="8" applyFont="1" applyAlignment="1">
      <alignment vertical="center"/>
    </xf>
    <xf numFmtId="0" fontId="33" fillId="0" borderId="0" xfId="8" applyFont="1" applyAlignment="1">
      <alignment vertical="center"/>
    </xf>
    <xf numFmtId="0" fontId="33" fillId="0" borderId="0" xfId="0" applyFont="1" applyAlignment="1">
      <alignment vertical="center"/>
    </xf>
    <xf numFmtId="178" fontId="7" fillId="0" borderId="0" xfId="0" applyNumberFormat="1" applyFont="1" applyAlignment="1">
      <alignment vertical="center"/>
    </xf>
    <xf numFmtId="0" fontId="0" fillId="0" borderId="0" xfId="0" applyFont="1"/>
    <xf numFmtId="0" fontId="0" fillId="4" borderId="5" xfId="0" applyFont="1" applyFill="1" applyBorder="1"/>
    <xf numFmtId="0" fontId="2" fillId="4" borderId="2" xfId="0" applyFont="1" applyFill="1" applyBorder="1"/>
    <xf numFmtId="0" fontId="5" fillId="4" borderId="1" xfId="0" applyFont="1" applyFill="1" applyBorder="1"/>
    <xf numFmtId="0" fontId="0" fillId="11" borderId="0" xfId="0" applyFill="1" applyAlignment="1">
      <alignment vertical="center"/>
    </xf>
    <xf numFmtId="0" fontId="0" fillId="2" borderId="25" xfId="0" applyFill="1" applyBorder="1" applyAlignment="1" applyProtection="1">
      <alignment horizontal="right" vertical="center"/>
      <protection locked="0"/>
    </xf>
    <xf numFmtId="0" fontId="0" fillId="2" borderId="29" xfId="0" applyFill="1" applyBorder="1" applyAlignment="1" applyProtection="1">
      <alignment horizontal="right" vertical="center"/>
      <protection locked="0"/>
    </xf>
    <xf numFmtId="0" fontId="0" fillId="2" borderId="34" xfId="0" applyFill="1" applyBorder="1" applyAlignment="1" applyProtection="1">
      <alignment horizontal="right" vertical="center"/>
      <protection locked="0"/>
    </xf>
    <xf numFmtId="0" fontId="6" fillId="0" borderId="9" xfId="4" applyFont="1" applyBorder="1" applyAlignment="1">
      <alignment vertical="center"/>
    </xf>
    <xf numFmtId="0" fontId="6" fillId="0" borderId="44" xfId="4" applyFont="1" applyBorder="1" applyAlignment="1">
      <alignment vertical="center"/>
    </xf>
    <xf numFmtId="0" fontId="18" fillId="0" borderId="0" xfId="5" applyFont="1">
      <alignment vertical="center"/>
    </xf>
    <xf numFmtId="0" fontId="6" fillId="0" borderId="28" xfId="4" applyFont="1" applyBorder="1" applyAlignment="1" applyProtection="1">
      <alignment horizontal="left" vertical="center" wrapText="1" indent="1"/>
      <protection hidden="1"/>
    </xf>
    <xf numFmtId="177" fontId="7" fillId="10" borderId="28" xfId="5" applyNumberFormat="1" applyFont="1" applyFill="1" applyBorder="1">
      <alignment vertical="center"/>
    </xf>
    <xf numFmtId="0" fontId="6" fillId="0" borderId="53" xfId="4" applyFont="1" applyFill="1" applyBorder="1" applyAlignment="1" applyProtection="1">
      <alignment vertical="center"/>
    </xf>
    <xf numFmtId="0" fontId="6" fillId="0" borderId="40" xfId="4" applyFont="1" applyFill="1" applyBorder="1" applyAlignment="1" applyProtection="1">
      <alignment vertical="center"/>
    </xf>
    <xf numFmtId="0" fontId="0" fillId="2" borderId="54" xfId="0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vertical="center"/>
      <protection hidden="1"/>
    </xf>
    <xf numFmtId="178" fontId="30" fillId="0" borderId="0" xfId="0" applyNumberFormat="1" applyFont="1" applyAlignment="1">
      <alignment horizontal="right" vertical="center"/>
    </xf>
    <xf numFmtId="178" fontId="30" fillId="0" borderId="0" xfId="0" applyNumberFormat="1" applyFont="1" applyBorder="1" applyAlignment="1">
      <alignment horizontal="right" vertical="center"/>
    </xf>
    <xf numFmtId="0" fontId="26" fillId="0" borderId="5" xfId="0" applyFont="1" applyFill="1" applyBorder="1" applyAlignment="1">
      <alignment vertical="center"/>
    </xf>
    <xf numFmtId="0" fontId="26" fillId="0" borderId="1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 shrinkToFit="1"/>
    </xf>
    <xf numFmtId="0" fontId="0" fillId="0" borderId="2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5" xfId="0" applyBorder="1" applyAlignment="1" applyProtection="1">
      <alignment vertical="center"/>
      <protection hidden="1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2" borderId="3" xfId="0" applyFill="1" applyBorder="1" applyAlignment="1" applyProtection="1">
      <alignment vertical="center" wrapText="1"/>
      <protection locked="0"/>
    </xf>
    <xf numFmtId="0" fontId="0" fillId="2" borderId="0" xfId="0" applyFill="1" applyBorder="1" applyAlignment="1" applyProtection="1">
      <alignment vertical="center" wrapText="1"/>
      <protection locked="0"/>
    </xf>
    <xf numFmtId="0" fontId="0" fillId="2" borderId="44" xfId="0" applyFill="1" applyBorder="1" applyAlignment="1" applyProtection="1">
      <alignment vertical="center" wrapText="1"/>
      <protection locked="0"/>
    </xf>
    <xf numFmtId="0" fontId="0" fillId="2" borderId="36" xfId="0" applyFill="1" applyBorder="1" applyAlignment="1" applyProtection="1">
      <alignment vertical="center" wrapText="1"/>
      <protection locked="0"/>
    </xf>
    <xf numFmtId="0" fontId="0" fillId="2" borderId="8" xfId="0" applyFill="1" applyBorder="1" applyAlignment="1" applyProtection="1">
      <alignment vertical="center" wrapText="1"/>
      <protection locked="0"/>
    </xf>
    <xf numFmtId="0" fontId="0" fillId="2" borderId="13" xfId="0" applyFill="1" applyBorder="1" applyAlignment="1" applyProtection="1">
      <alignment vertical="center" wrapText="1"/>
      <protection locked="0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17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55" xfId="0" applyBorder="1" applyAlignment="1">
      <alignment vertical="center" wrapText="1"/>
    </xf>
    <xf numFmtId="0" fontId="6" fillId="0" borderId="5" xfId="4" applyFont="1" applyFill="1" applyBorder="1" applyAlignment="1" applyProtection="1">
      <alignment vertical="center" wrapText="1"/>
    </xf>
    <xf numFmtId="0" fontId="27" fillId="0" borderId="2" xfId="0" applyFont="1" applyBorder="1" applyAlignment="1" applyProtection="1">
      <alignment wrapText="1"/>
    </xf>
    <xf numFmtId="0" fontId="27" fillId="0" borderId="1" xfId="0" applyFont="1" applyBorder="1" applyAlignment="1" applyProtection="1">
      <alignment wrapText="1"/>
    </xf>
    <xf numFmtId="0" fontId="6" fillId="0" borderId="2" xfId="4" applyFont="1" applyFill="1" applyBorder="1" applyAlignment="1" applyProtection="1">
      <alignment vertical="center" wrapText="1"/>
    </xf>
    <xf numFmtId="0" fontId="6" fillId="0" borderId="10" xfId="5" applyFont="1" applyFill="1" applyBorder="1" applyAlignment="1" applyProtection="1">
      <alignment horizontal="center" vertical="center" wrapText="1"/>
    </xf>
    <xf numFmtId="0" fontId="6" fillId="0" borderId="9" xfId="5" applyFont="1" applyFill="1" applyBorder="1" applyAlignment="1" applyProtection="1">
      <alignment horizontal="center" vertical="center"/>
    </xf>
    <xf numFmtId="0" fontId="6" fillId="0" borderId="11" xfId="5" applyFont="1" applyFill="1" applyBorder="1" applyAlignment="1" applyProtection="1">
      <alignment horizontal="center" vertical="center"/>
    </xf>
    <xf numFmtId="0" fontId="6" fillId="0" borderId="26" xfId="4" applyFont="1" applyFill="1" applyBorder="1" applyAlignment="1" applyProtection="1">
      <alignment vertical="center" wrapText="1"/>
    </xf>
    <xf numFmtId="0" fontId="6" fillId="0" borderId="12" xfId="4" applyFont="1" applyFill="1" applyBorder="1" applyAlignment="1" applyProtection="1">
      <alignment vertical="center" wrapText="1"/>
    </xf>
    <xf numFmtId="0" fontId="6" fillId="0" borderId="51" xfId="4" applyFont="1" applyFill="1" applyBorder="1" applyAlignment="1" applyProtection="1">
      <alignment vertical="center" wrapText="1"/>
    </xf>
    <xf numFmtId="0" fontId="6" fillId="0" borderId="52" xfId="4" applyFont="1" applyFill="1" applyBorder="1" applyAlignment="1" applyProtection="1">
      <alignment vertical="center" wrapText="1"/>
    </xf>
    <xf numFmtId="0" fontId="15" fillId="0" borderId="5" xfId="5" applyFont="1" applyBorder="1" applyAlignment="1" applyProtection="1">
      <alignment vertical="center" shrinkToFit="1"/>
    </xf>
    <xf numFmtId="0" fontId="15" fillId="0" borderId="2" xfId="5" applyFont="1" applyBorder="1" applyAlignment="1" applyProtection="1">
      <alignment vertical="center" shrinkToFit="1"/>
    </xf>
    <xf numFmtId="0" fontId="15" fillId="0" borderId="1" xfId="5" applyFont="1" applyBorder="1" applyAlignment="1" applyProtection="1">
      <alignment vertical="center" shrinkToFit="1"/>
    </xf>
    <xf numFmtId="0" fontId="6" fillId="0" borderId="6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44" xfId="0" applyFont="1" applyFill="1" applyBorder="1" applyAlignment="1">
      <alignment vertical="center" wrapText="1"/>
    </xf>
    <xf numFmtId="0" fontId="6" fillId="0" borderId="36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0" fontId="0" fillId="0" borderId="0" xfId="0" applyAlignment="1" applyProtection="1">
      <alignment horizontal="center"/>
    </xf>
    <xf numFmtId="0" fontId="0" fillId="0" borderId="9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6" fillId="0" borderId="6" xfId="4" applyFont="1" applyFill="1" applyBorder="1" applyAlignment="1" applyProtection="1">
      <alignment horizontal="left" vertical="center" wrapText="1"/>
    </xf>
    <xf numFmtId="0" fontId="6" fillId="0" borderId="2" xfId="4" applyFont="1" applyFill="1" applyBorder="1" applyAlignment="1" applyProtection="1">
      <alignment horizontal="left" vertical="center" wrapText="1"/>
    </xf>
    <xf numFmtId="0" fontId="6" fillId="0" borderId="1" xfId="4" applyFont="1" applyFill="1" applyBorder="1" applyAlignment="1" applyProtection="1">
      <alignment horizontal="left" vertical="center" wrapText="1"/>
    </xf>
    <xf numFmtId="0" fontId="7" fillId="9" borderId="7" xfId="7" applyNumberFormat="1" applyFont="1" applyFill="1" applyBorder="1" applyAlignment="1" applyProtection="1">
      <alignment horizontal="center" vertical="center" wrapText="1"/>
      <protection locked="0"/>
    </xf>
    <xf numFmtId="0" fontId="7" fillId="9" borderId="7" xfId="7" applyNumberFormat="1" applyFont="1" applyFill="1" applyBorder="1" applyAlignment="1" applyProtection="1">
      <alignment horizontal="center" vertical="center"/>
      <protection locked="0"/>
    </xf>
    <xf numFmtId="0" fontId="7" fillId="5" borderId="7" xfId="7" applyNumberFormat="1" applyFont="1" applyFill="1" applyBorder="1" applyAlignment="1" applyProtection="1">
      <alignment horizontal="center" vertical="center" wrapText="1"/>
      <protection locked="0"/>
    </xf>
    <xf numFmtId="0" fontId="7" fillId="5" borderId="7" xfId="7" applyNumberFormat="1" applyFont="1" applyFill="1" applyBorder="1" applyAlignment="1" applyProtection="1">
      <alignment horizontal="center" vertical="center"/>
      <protection locked="0"/>
    </xf>
    <xf numFmtId="180" fontId="7" fillId="7" borderId="7" xfId="6" applyNumberFormat="1" applyFont="1" applyFill="1" applyBorder="1" applyAlignment="1" applyProtection="1">
      <alignment horizontal="center" vertical="center"/>
      <protection locked="0"/>
    </xf>
    <xf numFmtId="0" fontId="7" fillId="9" borderId="7" xfId="6" applyNumberFormat="1" applyFont="1" applyFill="1" applyBorder="1" applyAlignment="1" applyProtection="1">
      <alignment horizontal="center" vertical="center"/>
      <protection locked="0"/>
    </xf>
    <xf numFmtId="182" fontId="7" fillId="9" borderId="7" xfId="6" applyNumberFormat="1" applyFont="1" applyFill="1" applyBorder="1" applyAlignment="1" applyProtection="1">
      <alignment horizontal="center" vertical="center"/>
      <protection locked="0"/>
    </xf>
    <xf numFmtId="0" fontId="7" fillId="8" borderId="7" xfId="6" applyNumberFormat="1" applyFont="1" applyFill="1" applyBorder="1" applyAlignment="1" applyProtection="1">
      <alignment horizontal="center" vertical="center" wrapText="1"/>
      <protection locked="0"/>
    </xf>
    <xf numFmtId="0" fontId="7" fillId="8" borderId="7" xfId="6" applyNumberFormat="1" applyFont="1" applyFill="1" applyBorder="1" applyAlignment="1" applyProtection="1">
      <alignment horizontal="center" vertical="center"/>
      <protection locked="0"/>
    </xf>
    <xf numFmtId="179" fontId="7" fillId="0" borderId="7" xfId="6" applyNumberFormat="1" applyFont="1" applyFill="1" applyBorder="1" applyAlignment="1" applyProtection="1">
      <alignment horizontal="center" vertical="center" wrapText="1"/>
      <protection locked="0"/>
    </xf>
    <xf numFmtId="179" fontId="7" fillId="0" borderId="7" xfId="6" applyNumberFormat="1" applyFont="1" applyFill="1" applyBorder="1" applyAlignment="1" applyProtection="1">
      <alignment horizontal="center" vertical="center"/>
      <protection locked="0"/>
    </xf>
    <xf numFmtId="0" fontId="7" fillId="7" borderId="7" xfId="6" applyNumberFormat="1" applyFont="1" applyFill="1" applyBorder="1" applyAlignment="1" applyProtection="1">
      <alignment horizontal="center" vertical="center"/>
      <protection locked="0"/>
    </xf>
    <xf numFmtId="0" fontId="7" fillId="9" borderId="7" xfId="6" applyFont="1" applyFill="1" applyBorder="1" applyAlignment="1" applyProtection="1">
      <alignment horizontal="center" vertical="center"/>
      <protection locked="0"/>
    </xf>
    <xf numFmtId="181" fontId="7" fillId="5" borderId="7" xfId="6" applyNumberFormat="1" applyFont="1" applyFill="1" applyBorder="1" applyAlignment="1" applyProtection="1">
      <alignment horizontal="center" vertical="center"/>
      <protection locked="0"/>
    </xf>
    <xf numFmtId="0" fontId="7" fillId="9" borderId="7" xfId="6" applyNumberFormat="1" applyFont="1" applyFill="1" applyBorder="1" applyAlignment="1" applyProtection="1">
      <alignment horizontal="center" vertical="center" wrapText="1"/>
      <protection locked="0"/>
    </xf>
    <xf numFmtId="181" fontId="7" fillId="5" borderId="7" xfId="6" applyNumberFormat="1" applyFont="1" applyFill="1" applyBorder="1" applyAlignment="1" applyProtection="1">
      <alignment horizontal="center" vertical="center" wrapText="1"/>
      <protection locked="0"/>
    </xf>
    <xf numFmtId="0" fontId="7" fillId="5" borderId="7" xfId="6" applyFont="1" applyFill="1" applyBorder="1" applyAlignment="1" applyProtection="1">
      <alignment horizontal="center" vertical="center"/>
      <protection locked="0"/>
    </xf>
    <xf numFmtId="0" fontId="7" fillId="0" borderId="7" xfId="6" applyNumberFormat="1" applyFont="1" applyFill="1" applyBorder="1" applyAlignment="1" applyProtection="1">
      <alignment horizontal="center" vertical="center"/>
      <protection locked="0"/>
    </xf>
    <xf numFmtId="0" fontId="7" fillId="0" borderId="7" xfId="6" applyNumberFormat="1" applyFont="1" applyFill="1" applyBorder="1" applyAlignment="1" applyProtection="1">
      <alignment horizontal="center" vertical="center" wrapText="1"/>
      <protection locked="0"/>
    </xf>
    <xf numFmtId="0" fontId="1" fillId="0" borderId="56" xfId="9" applyBorder="1" applyAlignment="1">
      <alignment horizontal="center" vertical="center"/>
    </xf>
    <xf numFmtId="0" fontId="1" fillId="12" borderId="56" xfId="9" applyFill="1" applyBorder="1" applyAlignment="1">
      <alignment horizontal="center" vertical="center"/>
    </xf>
    <xf numFmtId="0" fontId="1" fillId="0" borderId="0" xfId="9" applyAlignment="1">
      <alignment horizontal="center" vertical="center"/>
    </xf>
    <xf numFmtId="0" fontId="1" fillId="0" borderId="56" xfId="9" applyBorder="1">
      <alignment vertical="center"/>
    </xf>
    <xf numFmtId="0" fontId="1" fillId="0" borderId="56" xfId="9" applyBorder="1" applyAlignment="1">
      <alignment horizontal="right" vertical="center"/>
    </xf>
    <xf numFmtId="0" fontId="1" fillId="0" borderId="56" xfId="9" applyBorder="1" applyAlignment="1">
      <alignment horizontal="left" vertical="center"/>
    </xf>
    <xf numFmtId="0" fontId="1" fillId="0" borderId="0" xfId="9">
      <alignment vertical="center"/>
    </xf>
  </cellXfs>
  <cellStyles count="10">
    <cellStyle name="桁区切り" xfId="1" builtinId="6"/>
    <cellStyle name="桁区切り 2" xfId="2" xr:uid="{00000000-0005-0000-0000-000001000000}"/>
    <cellStyle name="標準" xfId="0" builtinId="0"/>
    <cellStyle name="標準 2" xfId="9" xr:uid="{0D6AF87D-97E5-4888-AD8C-33C240CD470B}"/>
    <cellStyle name="標準 2 2" xfId="8" xr:uid="{CE39FFF4-94C5-4129-99B5-1F986F16638B}"/>
    <cellStyle name="標準_（作業用）H21【北海道】諸経費動向調査対象工事一覧表" xfId="6" xr:uid="{00000000-0005-0000-0000-000003000000}"/>
    <cellStyle name="標準_1集計44工種" xfId="3" xr:uid="{00000000-0005-0000-0000-000004000000}"/>
    <cellStyle name="標準_右" xfId="4" xr:uid="{00000000-0005-0000-0000-000005000000}"/>
    <cellStyle name="標準_解14" xfId="5" xr:uid="{00000000-0005-0000-0000-000006000000}"/>
    <cellStyle name="標準_準備：【下水】H20諸経費動向調査対象工事一覧表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9525</xdr:rowOff>
    </xdr:from>
    <xdr:to>
      <xdr:col>8</xdr:col>
      <xdr:colOff>133350</xdr:colOff>
      <xdr:row>19</xdr:row>
      <xdr:rowOff>76200</xdr:rowOff>
    </xdr:to>
    <xdr:sp macro="" textlink="">
      <xdr:nvSpPr>
        <xdr:cNvPr id="11265" name="AutoShape 1">
          <a:extLst>
            <a:ext uri="{FF2B5EF4-FFF2-40B4-BE49-F238E27FC236}">
              <a16:creationId xmlns:a16="http://schemas.microsoft.com/office/drawing/2014/main" id="{00000000-0008-0000-0000-0000012C0000}"/>
            </a:ext>
          </a:extLst>
        </xdr:cNvPr>
        <xdr:cNvSpPr>
          <a:spLocks noChangeArrowheads="1"/>
        </xdr:cNvSpPr>
      </xdr:nvSpPr>
      <xdr:spPr bwMode="auto">
        <a:xfrm>
          <a:off x="800100" y="2276475"/>
          <a:ext cx="933450" cy="523875"/>
        </a:xfrm>
        <a:prstGeom prst="flowChartMultidocumen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発注用の</a:t>
          </a:r>
        </a:p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ｼｰﾄ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247650</xdr:colOff>
          <xdr:row>0</xdr:row>
          <xdr:rowOff>200025</xdr:rowOff>
        </xdr:from>
        <xdr:to>
          <xdr:col>24</xdr:col>
          <xdr:colOff>457200</xdr:colOff>
          <xdr:row>2</xdr:row>
          <xdr:rowOff>76200</xdr:rowOff>
        </xdr:to>
        <xdr:sp macro="" textlink="">
          <xdr:nvSpPr>
            <xdr:cNvPr id="21505" name="CommandButton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1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9525</xdr:rowOff>
    </xdr:from>
    <xdr:to>
      <xdr:col>6</xdr:col>
      <xdr:colOff>0</xdr:colOff>
      <xdr:row>6</xdr:row>
      <xdr:rowOff>161925</xdr:rowOff>
    </xdr:to>
    <xdr:sp macro="" textlink="">
      <xdr:nvSpPr>
        <xdr:cNvPr id="18827" name="Line 1">
          <a:extLst>
            <a:ext uri="{FF2B5EF4-FFF2-40B4-BE49-F238E27FC236}">
              <a16:creationId xmlns:a16="http://schemas.microsoft.com/office/drawing/2014/main" id="{00000000-0008-0000-0400-00008B490000}"/>
            </a:ext>
          </a:extLst>
        </xdr:cNvPr>
        <xdr:cNvSpPr>
          <a:spLocks noChangeShapeType="1"/>
        </xdr:cNvSpPr>
      </xdr:nvSpPr>
      <xdr:spPr bwMode="auto">
        <a:xfrm>
          <a:off x="180975" y="733425"/>
          <a:ext cx="293370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AC27"/>
  <sheetViews>
    <sheetView showGridLines="0" tabSelected="1" zoomScaleNormal="100" workbookViewId="0">
      <selection activeCell="S3" sqref="S3"/>
    </sheetView>
  </sheetViews>
  <sheetFormatPr defaultRowHeight="12"/>
  <cols>
    <col min="1" max="23" width="2.625" style="23" customWidth="1"/>
    <col min="24" max="24" width="1.375" style="23" customWidth="1"/>
    <col min="25" max="49" width="2.625" style="23" customWidth="1"/>
    <col min="50" max="16384" width="9" style="23"/>
  </cols>
  <sheetData>
    <row r="1" spans="1:22" s="156" customFormat="1" ht="16.5" customHeight="1">
      <c r="A1" s="237"/>
      <c r="B1" s="485" t="s">
        <v>556</v>
      </c>
      <c r="C1" s="485"/>
      <c r="D1" s="485"/>
      <c r="E1" s="485"/>
      <c r="F1" s="485"/>
      <c r="G1" s="238" t="s">
        <v>265</v>
      </c>
      <c r="J1" s="239"/>
      <c r="K1" s="239"/>
      <c r="L1" s="239"/>
      <c r="M1" s="239"/>
      <c r="N1" s="239"/>
      <c r="O1" s="239"/>
      <c r="P1" s="239"/>
      <c r="Q1" s="239"/>
      <c r="R1" s="239"/>
      <c r="S1" s="467" t="s">
        <v>618</v>
      </c>
      <c r="T1" s="239"/>
      <c r="U1" s="239"/>
      <c r="V1" s="239"/>
    </row>
    <row r="2" spans="1:22" ht="14.25" hidden="1">
      <c r="A2" s="486" t="s">
        <v>541</v>
      </c>
      <c r="B2" s="486"/>
      <c r="C2" s="486"/>
      <c r="D2" s="486"/>
      <c r="E2" s="486"/>
      <c r="F2" s="486"/>
      <c r="G2" s="238">
        <v>1</v>
      </c>
      <c r="H2" s="156"/>
      <c r="I2" s="156"/>
      <c r="J2" s="239"/>
      <c r="K2" s="239"/>
      <c r="L2" s="239"/>
      <c r="M2" s="239"/>
      <c r="N2" s="239"/>
      <c r="O2" s="239"/>
      <c r="P2" s="239"/>
      <c r="Q2" s="239"/>
    </row>
    <row r="3" spans="1:22" ht="14.25">
      <c r="A3" s="306"/>
      <c r="B3" s="306"/>
      <c r="C3" s="306"/>
      <c r="D3" s="306"/>
      <c r="E3" s="306"/>
      <c r="F3" s="306"/>
      <c r="G3" s="238"/>
      <c r="H3" s="156"/>
      <c r="I3" s="156"/>
      <c r="J3" s="239"/>
      <c r="K3" s="239"/>
      <c r="L3" s="239"/>
      <c r="M3" s="239"/>
      <c r="N3" s="239"/>
      <c r="O3" s="239"/>
      <c r="P3" s="239"/>
      <c r="Q3" s="239"/>
    </row>
    <row r="4" spans="1:22" ht="13.5" customHeight="1">
      <c r="B4" s="240" t="s">
        <v>266</v>
      </c>
      <c r="F4" s="25"/>
    </row>
    <row r="5" spans="1:22" ht="12" customHeight="1">
      <c r="B5" s="25" t="s">
        <v>262</v>
      </c>
      <c r="F5" s="25"/>
    </row>
    <row r="6" spans="1:22" ht="5.0999999999999996" customHeight="1">
      <c r="B6" s="25"/>
      <c r="F6" s="25"/>
    </row>
    <row r="7" spans="1:22">
      <c r="B7" s="23" t="s">
        <v>267</v>
      </c>
      <c r="G7" s="25"/>
    </row>
    <row r="8" spans="1:22" ht="13.5" customHeight="1">
      <c r="C8" s="241" t="s">
        <v>268</v>
      </c>
      <c r="D8" s="242" t="s">
        <v>269</v>
      </c>
      <c r="E8" s="23" t="s">
        <v>270</v>
      </c>
      <c r="F8" s="25"/>
    </row>
    <row r="9" spans="1:22" ht="13.5" customHeight="1">
      <c r="C9" s="241"/>
      <c r="D9" s="242"/>
      <c r="E9" s="23" t="s">
        <v>271</v>
      </c>
      <c r="F9" s="25"/>
    </row>
    <row r="10" spans="1:22" ht="13.5" customHeight="1">
      <c r="C10" s="241" t="s">
        <v>272</v>
      </c>
      <c r="D10" s="242" t="s">
        <v>269</v>
      </c>
      <c r="E10" s="23" t="s">
        <v>263</v>
      </c>
      <c r="F10" s="25"/>
    </row>
    <row r="11" spans="1:22" ht="13.5" customHeight="1">
      <c r="C11" s="243" t="s">
        <v>264</v>
      </c>
    </row>
    <row r="12" spans="1:22" ht="5.0999999999999996" customHeight="1"/>
    <row r="13" spans="1:22" ht="12" customHeight="1"/>
    <row r="14" spans="1:22" ht="13.5" customHeight="1">
      <c r="B14" s="25" t="s">
        <v>273</v>
      </c>
    </row>
    <row r="15" spans="1:22">
      <c r="C15" s="23" t="s">
        <v>274</v>
      </c>
    </row>
    <row r="17" spans="2:29">
      <c r="Q17" s="244"/>
      <c r="R17" s="245"/>
      <c r="S17" s="25"/>
      <c r="T17" s="25"/>
      <c r="U17" s="25"/>
      <c r="V17" s="25"/>
    </row>
    <row r="18" spans="2:29">
      <c r="Q18" s="25"/>
      <c r="R18" s="25"/>
      <c r="S18" s="25"/>
      <c r="T18" s="25"/>
      <c r="U18" s="25"/>
      <c r="V18" s="25"/>
    </row>
    <row r="19" spans="2:29">
      <c r="Q19" s="25"/>
      <c r="R19" s="25"/>
      <c r="S19" s="25"/>
      <c r="T19" s="25"/>
      <c r="U19" s="25"/>
      <c r="V19" s="25"/>
    </row>
    <row r="20" spans="2:29">
      <c r="Q20" s="25"/>
      <c r="R20" s="25"/>
      <c r="S20" s="25"/>
      <c r="T20" s="25"/>
      <c r="U20" s="25"/>
      <c r="V20" s="25"/>
    </row>
    <row r="21" spans="2:29">
      <c r="E21" s="246"/>
      <c r="F21" s="246"/>
      <c r="G21" s="246"/>
      <c r="H21" s="246"/>
      <c r="I21" s="25"/>
      <c r="Q21" s="25"/>
      <c r="R21" s="25"/>
      <c r="S21" s="25"/>
      <c r="T21" s="25"/>
      <c r="U21" s="25"/>
      <c r="V21" s="25"/>
      <c r="X21" s="244"/>
      <c r="Y21" s="25"/>
      <c r="Z21" s="25"/>
      <c r="AA21" s="25"/>
      <c r="AB21" s="25"/>
      <c r="AC21" s="25"/>
    </row>
    <row r="22" spans="2:29">
      <c r="B22" s="464" t="s">
        <v>557</v>
      </c>
      <c r="C22" s="464"/>
      <c r="D22" s="465"/>
      <c r="E22" s="466"/>
      <c r="X22" s="48"/>
      <c r="Z22" s="25"/>
      <c r="AA22" s="25"/>
      <c r="AB22" s="25"/>
      <c r="AC22" s="25"/>
    </row>
    <row r="23" spans="2:29">
      <c r="B23" s="464" t="s">
        <v>558</v>
      </c>
      <c r="C23" s="464"/>
      <c r="D23" s="465"/>
      <c r="E23" s="466"/>
      <c r="X23" s="48"/>
      <c r="Z23" s="25"/>
      <c r="AA23" s="25"/>
      <c r="AB23" s="25"/>
      <c r="AC23" s="25"/>
    </row>
    <row r="24" spans="2:29">
      <c r="Q24" s="25"/>
      <c r="R24" s="25"/>
      <c r="S24" s="25"/>
      <c r="T24" s="25"/>
      <c r="U24" s="25"/>
      <c r="V24" s="25"/>
      <c r="X24" s="25"/>
      <c r="Y24" s="25"/>
      <c r="Z24" s="25"/>
      <c r="AA24" s="25"/>
      <c r="AB24" s="25"/>
      <c r="AC24" s="25"/>
    </row>
    <row r="25" spans="2:29">
      <c r="C25" s="156"/>
      <c r="D25" s="48"/>
      <c r="I25" s="49"/>
      <c r="X25" s="48"/>
    </row>
    <row r="26" spans="2:29" ht="13.5" customHeight="1">
      <c r="C26" s="156"/>
      <c r="D26" s="48"/>
      <c r="I26" s="49"/>
    </row>
    <row r="27" spans="2:29">
      <c r="C27" s="156"/>
      <c r="I27" s="242"/>
    </row>
  </sheetData>
  <sheetProtection algorithmName="SHA-512" hashValue="gJ9J0dYhLxH8V0mRoWYV+hMpflT6aGaM/ql8/Y/b2sPZJhCARHrpsJpvzXFoTTsh80UND8B6HL3xFJcctoioCw==" saltValue="VQfDouKuh2Lb+JYyOu7/3Q==" spinCount="100000" sheet="1" objects="1" scenarios="1"/>
  <mergeCells count="2">
    <mergeCell ref="B1:F1"/>
    <mergeCell ref="A2:F2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AD296"/>
  <sheetViews>
    <sheetView showGridLines="0" topLeftCell="B1" zoomScaleNormal="100" workbookViewId="0">
      <selection activeCell="G3" sqref="G3"/>
    </sheetView>
  </sheetViews>
  <sheetFormatPr defaultRowHeight="13.5"/>
  <cols>
    <col min="1" max="1" width="4.125" style="195" hidden="1" customWidth="1"/>
    <col min="2" max="3" width="3.625" style="195" customWidth="1"/>
    <col min="4" max="4" width="16.375" style="195" customWidth="1"/>
    <col min="5" max="5" width="4.125" style="127" bestFit="1" customWidth="1"/>
    <col min="6" max="6" width="3.375" style="55" customWidth="1"/>
    <col min="7" max="7" width="35.375" style="4" customWidth="1"/>
    <col min="8" max="8" width="17.5" style="4" customWidth="1"/>
    <col min="9" max="9" width="13.125" style="4" customWidth="1"/>
    <col min="10" max="10" width="9" style="4" hidden="1" customWidth="1"/>
    <col min="11" max="14" width="9" style="186" hidden="1" customWidth="1"/>
    <col min="15" max="15" width="34.75" style="186" hidden="1" customWidth="1"/>
    <col min="16" max="16" width="9" style="186" hidden="1" customWidth="1"/>
    <col min="17" max="17" width="11.25" style="186" hidden="1" customWidth="1"/>
    <col min="18" max="18" width="16.125" style="75" hidden="1" customWidth="1"/>
    <col min="19" max="19" width="30.5" style="196" hidden="1" customWidth="1"/>
    <col min="20" max="20" width="9" style="196" hidden="1" customWidth="1"/>
    <col min="21" max="30" width="9" style="4" hidden="1" customWidth="1"/>
    <col min="31" max="16384" width="9" style="4"/>
  </cols>
  <sheetData>
    <row r="1" spans="1:30" ht="18" customHeight="1">
      <c r="A1" s="275"/>
      <c r="B1" s="138" t="s">
        <v>183</v>
      </c>
      <c r="J1" s="215"/>
      <c r="K1" s="217"/>
      <c r="L1" s="217"/>
      <c r="M1" s="217"/>
      <c r="N1" s="217"/>
      <c r="O1" s="217"/>
      <c r="P1" s="217"/>
      <c r="Q1" s="217"/>
      <c r="R1" s="218"/>
      <c r="S1" s="219" t="s">
        <v>199</v>
      </c>
      <c r="T1" s="219"/>
      <c r="U1" s="215"/>
      <c r="V1" s="215"/>
      <c r="W1" s="215"/>
      <c r="X1" s="215"/>
      <c r="Y1" s="215"/>
      <c r="Z1" s="215"/>
      <c r="AA1" s="215"/>
      <c r="AB1" s="215"/>
      <c r="AC1" s="215"/>
      <c r="AD1" s="215"/>
    </row>
    <row r="2" spans="1:30">
      <c r="A2" s="276"/>
      <c r="B2" s="276"/>
      <c r="C2" s="195" t="s">
        <v>375</v>
      </c>
      <c r="H2" s="227"/>
      <c r="I2" s="277"/>
      <c r="K2" s="278"/>
      <c r="L2" s="278"/>
      <c r="M2" s="278"/>
      <c r="O2" s="197"/>
      <c r="P2" s="43" t="s">
        <v>200</v>
      </c>
      <c r="Q2" s="43" t="s">
        <v>201</v>
      </c>
      <c r="R2" s="297" t="s">
        <v>202</v>
      </c>
      <c r="S2" s="166"/>
      <c r="T2" s="167"/>
      <c r="V2" s="220" t="s">
        <v>202</v>
      </c>
      <c r="W2" s="154">
        <f>HLOOKUP(V2,X4:AD5,2,FALSE)</f>
        <v>1</v>
      </c>
    </row>
    <row r="3" spans="1:30" ht="13.5" customHeight="1">
      <c r="A3" s="276"/>
      <c r="B3" s="276"/>
      <c r="C3" s="279"/>
      <c r="D3" s="280" t="s">
        <v>194</v>
      </c>
      <c r="E3" s="281"/>
      <c r="F3" s="52" t="str">
        <f>IF(G3="","※","")</f>
        <v>※</v>
      </c>
      <c r="G3" s="228"/>
      <c r="H3" s="282"/>
      <c r="I3" s="283"/>
      <c r="K3" s="278"/>
      <c r="L3" s="278"/>
      <c r="M3" s="278"/>
      <c r="O3" s="176" t="s">
        <v>130</v>
      </c>
      <c r="P3" s="164">
        <v>1</v>
      </c>
      <c r="Q3" s="164">
        <v>1</v>
      </c>
      <c r="R3" s="247" t="s">
        <v>418</v>
      </c>
      <c r="S3" s="196" t="s">
        <v>76</v>
      </c>
      <c r="T3" s="198">
        <v>101</v>
      </c>
    </row>
    <row r="4" spans="1:30">
      <c r="A4" s="257"/>
      <c r="B4" s="257"/>
      <c r="C4" s="284"/>
      <c r="D4" s="280" t="s">
        <v>376</v>
      </c>
      <c r="E4" s="285"/>
      <c r="F4" s="52" t="str">
        <f>IF(G4="","※","")</f>
        <v>※</v>
      </c>
      <c r="G4" s="430"/>
      <c r="K4" s="286"/>
      <c r="L4" s="278"/>
      <c r="M4" s="278"/>
      <c r="O4" s="176" t="s">
        <v>131</v>
      </c>
      <c r="P4" s="164">
        <v>2</v>
      </c>
      <c r="Q4" s="164">
        <v>2</v>
      </c>
      <c r="R4" s="273" t="s">
        <v>360</v>
      </c>
      <c r="S4" s="196" t="s">
        <v>77</v>
      </c>
      <c r="T4" s="198">
        <v>102</v>
      </c>
      <c r="V4" s="202"/>
      <c r="W4" s="203"/>
      <c r="X4" s="204" t="s">
        <v>202</v>
      </c>
      <c r="Y4" s="204" t="s">
        <v>221</v>
      </c>
      <c r="Z4" s="204" t="s">
        <v>222</v>
      </c>
      <c r="AA4" s="204" t="s">
        <v>203</v>
      </c>
      <c r="AB4" s="204" t="s">
        <v>223</v>
      </c>
      <c r="AC4" s="204" t="s">
        <v>377</v>
      </c>
      <c r="AD4" s="204" t="s">
        <v>196</v>
      </c>
    </row>
    <row r="5" spans="1:30">
      <c r="A5" s="257"/>
      <c r="B5" s="257"/>
      <c r="C5" s="284"/>
      <c r="D5" s="287" t="s">
        <v>206</v>
      </c>
      <c r="E5" s="58" t="str">
        <f>IF(G5="","",VLOOKUP(G5,O3:P11,2,FALSE))</f>
        <v/>
      </c>
      <c r="F5" s="52" t="str">
        <f>IF(G5="","※",IF(一般事項!F16="E","E",""))</f>
        <v>※</v>
      </c>
      <c r="G5" s="462"/>
      <c r="H5" s="62" t="str">
        <f>IF(F5="E","工種ｺｰﾄﾞを確認して下さい。","")</f>
        <v/>
      </c>
      <c r="K5" s="278"/>
      <c r="L5" s="278"/>
      <c r="M5" s="278"/>
      <c r="O5" s="176" t="s">
        <v>132</v>
      </c>
      <c r="P5" s="164">
        <v>3</v>
      </c>
      <c r="Q5" s="164">
        <v>3</v>
      </c>
      <c r="R5" s="273" t="s">
        <v>378</v>
      </c>
      <c r="S5" s="196" t="s">
        <v>78</v>
      </c>
      <c r="T5" s="198">
        <v>103</v>
      </c>
      <c r="V5" s="487"/>
      <c r="W5" s="488"/>
      <c r="X5" s="205">
        <v>1</v>
      </c>
      <c r="Y5" s="205">
        <v>2</v>
      </c>
      <c r="Z5" s="205">
        <v>3</v>
      </c>
      <c r="AA5" s="205">
        <v>4</v>
      </c>
      <c r="AB5" s="205">
        <v>5</v>
      </c>
      <c r="AC5" s="205">
        <v>6</v>
      </c>
      <c r="AD5" s="205">
        <v>7</v>
      </c>
    </row>
    <row r="6" spans="1:30">
      <c r="C6" s="279"/>
      <c r="D6" s="287" t="s">
        <v>207</v>
      </c>
      <c r="E6" s="59" t="str">
        <f>IF(G6="","",VLOOKUP(G6,S3:T254,2,FALSE))</f>
        <v/>
      </c>
      <c r="F6" s="52" t="str">
        <f>IF(G6="","※","")</f>
        <v>※</v>
      </c>
      <c r="G6" s="80"/>
      <c r="K6" s="278"/>
      <c r="L6" s="278"/>
      <c r="M6" s="278"/>
      <c r="O6" s="176" t="s">
        <v>133</v>
      </c>
      <c r="P6" s="164">
        <v>4</v>
      </c>
      <c r="Q6" s="164">
        <v>4</v>
      </c>
      <c r="R6" s="273" t="s">
        <v>379</v>
      </c>
      <c r="S6" s="196" t="s">
        <v>79</v>
      </c>
      <c r="T6" s="198">
        <v>104</v>
      </c>
      <c r="V6" s="168"/>
      <c r="W6" s="168"/>
      <c r="X6" s="168"/>
      <c r="Y6" s="168"/>
      <c r="Z6" s="168"/>
      <c r="AA6" s="168"/>
      <c r="AB6" s="168"/>
      <c r="AC6" s="168"/>
      <c r="AD6" s="168"/>
    </row>
    <row r="7" spans="1:30">
      <c r="C7" s="288"/>
      <c r="D7" s="289" t="s">
        <v>380</v>
      </c>
      <c r="E7" s="290"/>
      <c r="F7" s="56" t="str">
        <f>IF(G7="","※","")</f>
        <v>※</v>
      </c>
      <c r="G7" s="50"/>
      <c r="K7" s="278"/>
      <c r="N7" s="301" t="s">
        <v>399</v>
      </c>
      <c r="O7" s="302" t="s">
        <v>126</v>
      </c>
      <c r="P7" s="303">
        <v>5</v>
      </c>
      <c r="Q7" s="303">
        <v>5</v>
      </c>
      <c r="R7" s="304" t="s">
        <v>397</v>
      </c>
      <c r="S7" s="196" t="s">
        <v>80</v>
      </c>
      <c r="T7" s="198">
        <v>105</v>
      </c>
      <c r="V7" s="9" t="s">
        <v>206</v>
      </c>
      <c r="W7" s="5"/>
      <c r="X7" s="154" t="s">
        <v>363</v>
      </c>
      <c r="Y7" s="154" t="s">
        <v>364</v>
      </c>
      <c r="Z7" s="154" t="s">
        <v>365</v>
      </c>
      <c r="AA7" s="154" t="s">
        <v>366</v>
      </c>
      <c r="AB7" s="274" t="s">
        <v>372</v>
      </c>
      <c r="AC7" s="154" t="s">
        <v>373</v>
      </c>
      <c r="AD7" s="154" t="s">
        <v>374</v>
      </c>
    </row>
    <row r="8" spans="1:30">
      <c r="C8" s="291"/>
      <c r="D8" s="292" t="s">
        <v>381</v>
      </c>
      <c r="E8" s="293"/>
      <c r="F8" s="57" t="str">
        <f>IF(G8="","※","")</f>
        <v>※</v>
      </c>
      <c r="G8" s="51"/>
      <c r="K8" s="278"/>
      <c r="O8" s="176" t="s">
        <v>367</v>
      </c>
      <c r="P8" s="176">
        <v>6</v>
      </c>
      <c r="Q8" s="176">
        <v>6</v>
      </c>
      <c r="R8" s="247" t="s">
        <v>398</v>
      </c>
      <c r="S8" s="196" t="s">
        <v>81</v>
      </c>
      <c r="T8" s="198">
        <v>106</v>
      </c>
    </row>
    <row r="9" spans="1:30">
      <c r="C9" s="489" t="s">
        <v>422</v>
      </c>
      <c r="D9" s="490"/>
      <c r="E9" s="491"/>
      <c r="F9" s="52" t="str">
        <f>IF(G9="","※","")</f>
        <v>※</v>
      </c>
      <c r="G9" s="294"/>
      <c r="H9" s="26" t="s">
        <v>423</v>
      </c>
      <c r="N9" s="185"/>
      <c r="O9" s="176" t="s">
        <v>368</v>
      </c>
      <c r="P9" s="176">
        <v>9</v>
      </c>
      <c r="Q9" s="176">
        <v>7</v>
      </c>
      <c r="R9" s="247" t="s">
        <v>398</v>
      </c>
      <c r="S9" s="196" t="s">
        <v>82</v>
      </c>
      <c r="T9" s="198">
        <v>107</v>
      </c>
    </row>
    <row r="10" spans="1:30" ht="13.5" customHeight="1">
      <c r="C10" s="36"/>
      <c r="D10" s="82"/>
      <c r="N10" s="185"/>
      <c r="O10" s="207" t="s">
        <v>369</v>
      </c>
      <c r="P10" s="164">
        <v>7</v>
      </c>
      <c r="Q10" s="164">
        <v>8</v>
      </c>
      <c r="R10" s="273" t="s">
        <v>370</v>
      </c>
      <c r="S10" s="196" t="s">
        <v>83</v>
      </c>
      <c r="T10" s="198">
        <v>108</v>
      </c>
    </row>
    <row r="11" spans="1:30">
      <c r="N11" s="185"/>
      <c r="O11" s="201" t="s">
        <v>211</v>
      </c>
      <c r="P11" s="181">
        <v>8</v>
      </c>
      <c r="Q11" s="181">
        <v>9</v>
      </c>
      <c r="R11" s="273" t="s">
        <v>371</v>
      </c>
      <c r="S11" s="196" t="s">
        <v>84</v>
      </c>
      <c r="T11" s="198">
        <v>109</v>
      </c>
    </row>
    <row r="12" spans="1:30">
      <c r="N12" s="185"/>
      <c r="S12" s="196" t="s">
        <v>85</v>
      </c>
      <c r="T12" s="198">
        <v>110</v>
      </c>
    </row>
    <row r="13" spans="1:30">
      <c r="E13" s="64"/>
      <c r="F13" s="65"/>
      <c r="G13" s="23"/>
      <c r="J13" s="186" t="s">
        <v>12</v>
      </c>
      <c r="N13" s="185"/>
      <c r="S13" s="169" t="s">
        <v>75</v>
      </c>
      <c r="T13" s="171">
        <v>999</v>
      </c>
    </row>
    <row r="14" spans="1:30">
      <c r="D14" s="42"/>
      <c r="E14" s="68"/>
      <c r="F14" s="69"/>
      <c r="G14" s="49"/>
      <c r="J14" s="44" t="str">
        <f>IF(G5="","",VLOOKUP(G5,O2:Q11,3,FALSE))</f>
        <v/>
      </c>
      <c r="N14" s="185"/>
      <c r="O14" s="157"/>
      <c r="P14" s="157"/>
      <c r="Q14" s="157"/>
      <c r="R14" s="76" t="s">
        <v>390</v>
      </c>
      <c r="S14" s="166"/>
      <c r="T14" s="166"/>
    </row>
    <row r="15" spans="1:30" ht="24" customHeight="1">
      <c r="D15" s="72"/>
      <c r="E15" s="72"/>
      <c r="F15" s="73"/>
      <c r="G15" s="70"/>
      <c r="J15" s="67" t="s">
        <v>382</v>
      </c>
      <c r="K15" s="157"/>
      <c r="L15" s="157"/>
      <c r="M15" s="157"/>
      <c r="N15" s="295"/>
      <c r="O15" s="157"/>
      <c r="S15" s="169" t="s">
        <v>16</v>
      </c>
      <c r="T15" s="171">
        <v>1</v>
      </c>
    </row>
    <row r="16" spans="1:30">
      <c r="D16" s="66"/>
      <c r="E16" s="71"/>
      <c r="F16" s="61"/>
      <c r="G16" s="61"/>
      <c r="J16" s="67" t="str">
        <f>E5&amp;TEXT(E6,"000")</f>
        <v/>
      </c>
      <c r="N16" s="185"/>
      <c r="O16" s="157"/>
      <c r="S16" s="196" t="s">
        <v>17</v>
      </c>
      <c r="T16" s="198">
        <v>2</v>
      </c>
    </row>
    <row r="17" spans="14:20">
      <c r="N17" s="185"/>
      <c r="O17" s="157"/>
      <c r="S17" s="196" t="s">
        <v>18</v>
      </c>
      <c r="T17" s="198">
        <v>3</v>
      </c>
    </row>
    <row r="18" spans="14:20">
      <c r="N18" s="185"/>
      <c r="O18" s="157"/>
      <c r="S18" s="196" t="s">
        <v>19</v>
      </c>
      <c r="T18" s="198">
        <v>4</v>
      </c>
    </row>
    <row r="19" spans="14:20">
      <c r="N19" s="185"/>
      <c r="O19" s="157"/>
      <c r="S19" s="196" t="s">
        <v>20</v>
      </c>
      <c r="T19" s="198">
        <v>5</v>
      </c>
    </row>
    <row r="20" spans="14:20">
      <c r="O20" s="157"/>
      <c r="S20" s="196" t="s">
        <v>21</v>
      </c>
      <c r="T20" s="198">
        <v>6</v>
      </c>
    </row>
    <row r="21" spans="14:20">
      <c r="O21" s="157"/>
      <c r="S21" s="196" t="s">
        <v>22</v>
      </c>
      <c r="T21" s="198">
        <v>7</v>
      </c>
    </row>
    <row r="22" spans="14:20">
      <c r="O22" s="157"/>
      <c r="S22" s="196" t="s">
        <v>23</v>
      </c>
      <c r="T22" s="198">
        <v>8</v>
      </c>
    </row>
    <row r="23" spans="14:20">
      <c r="O23" s="185"/>
      <c r="S23" s="196" t="s">
        <v>24</v>
      </c>
      <c r="T23" s="198">
        <v>9</v>
      </c>
    </row>
    <row r="24" spans="14:20">
      <c r="O24" s="185"/>
      <c r="S24" s="196" t="s">
        <v>25</v>
      </c>
      <c r="T24" s="198">
        <v>10</v>
      </c>
    </row>
    <row r="25" spans="14:20">
      <c r="O25" s="185"/>
      <c r="S25" s="196" t="s">
        <v>26</v>
      </c>
      <c r="T25" s="198">
        <v>11</v>
      </c>
    </row>
    <row r="26" spans="14:20">
      <c r="O26" s="185"/>
      <c r="S26" s="196" t="s">
        <v>27</v>
      </c>
      <c r="T26" s="198">
        <v>12</v>
      </c>
    </row>
    <row r="27" spans="14:20">
      <c r="O27" s="185"/>
      <c r="S27" s="196" t="s">
        <v>28</v>
      </c>
      <c r="T27" s="198">
        <v>13</v>
      </c>
    </row>
    <row r="28" spans="14:20">
      <c r="O28" s="185"/>
      <c r="S28" s="196" t="s">
        <v>29</v>
      </c>
      <c r="T28" s="198">
        <v>14</v>
      </c>
    </row>
    <row r="29" spans="14:20">
      <c r="O29" s="185"/>
      <c r="S29" s="196" t="s">
        <v>30</v>
      </c>
      <c r="T29" s="198">
        <v>15</v>
      </c>
    </row>
    <row r="30" spans="14:20">
      <c r="O30" s="185"/>
      <c r="S30" s="196" t="s">
        <v>31</v>
      </c>
      <c r="T30" s="198">
        <v>16</v>
      </c>
    </row>
    <row r="31" spans="14:20">
      <c r="O31" s="185"/>
      <c r="S31" s="196" t="s">
        <v>32</v>
      </c>
      <c r="T31" s="198">
        <v>17</v>
      </c>
    </row>
    <row r="32" spans="14:20">
      <c r="O32" s="185"/>
      <c r="S32" s="196" t="s">
        <v>33</v>
      </c>
      <c r="T32" s="198">
        <v>18</v>
      </c>
    </row>
    <row r="33" spans="15:20">
      <c r="O33" s="185"/>
      <c r="S33" s="196" t="s">
        <v>34</v>
      </c>
      <c r="T33" s="198">
        <v>19</v>
      </c>
    </row>
    <row r="34" spans="15:20">
      <c r="O34" s="185"/>
      <c r="S34" s="196" t="s">
        <v>35</v>
      </c>
      <c r="T34" s="198">
        <v>20</v>
      </c>
    </row>
    <row r="35" spans="15:20">
      <c r="O35" s="185"/>
      <c r="S35" s="196" t="s">
        <v>36</v>
      </c>
      <c r="T35" s="198">
        <v>21</v>
      </c>
    </row>
    <row r="36" spans="15:20">
      <c r="O36" s="185"/>
      <c r="S36" s="196" t="s">
        <v>37</v>
      </c>
      <c r="T36" s="198">
        <v>22</v>
      </c>
    </row>
    <row r="37" spans="15:20">
      <c r="O37" s="185"/>
      <c r="S37" s="196" t="s">
        <v>38</v>
      </c>
      <c r="T37" s="198">
        <v>23</v>
      </c>
    </row>
    <row r="38" spans="15:20">
      <c r="O38" s="185"/>
      <c r="S38" s="196" t="s">
        <v>39</v>
      </c>
      <c r="T38" s="198">
        <v>24</v>
      </c>
    </row>
    <row r="39" spans="15:20">
      <c r="O39" s="185"/>
      <c r="S39" s="196" t="s">
        <v>40</v>
      </c>
      <c r="T39" s="198">
        <v>25</v>
      </c>
    </row>
    <row r="40" spans="15:20">
      <c r="O40" s="185"/>
      <c r="S40" s="196" t="s">
        <v>41</v>
      </c>
      <c r="T40" s="198">
        <v>26</v>
      </c>
    </row>
    <row r="41" spans="15:20">
      <c r="O41" s="185"/>
      <c r="S41" s="196" t="s">
        <v>42</v>
      </c>
      <c r="T41" s="198">
        <v>27</v>
      </c>
    </row>
    <row r="42" spans="15:20">
      <c r="O42" s="185"/>
      <c r="S42" s="196" t="s">
        <v>43</v>
      </c>
      <c r="T42" s="198">
        <v>28</v>
      </c>
    </row>
    <row r="43" spans="15:20">
      <c r="O43" s="185"/>
      <c r="S43" s="196" t="s">
        <v>44</v>
      </c>
      <c r="T43" s="198">
        <v>29</v>
      </c>
    </row>
    <row r="44" spans="15:20">
      <c r="O44" s="185"/>
      <c r="S44" s="196" t="s">
        <v>45</v>
      </c>
      <c r="T44" s="198">
        <v>30</v>
      </c>
    </row>
    <row r="45" spans="15:20">
      <c r="O45" s="185"/>
      <c r="S45" s="196" t="s">
        <v>46</v>
      </c>
      <c r="T45" s="198">
        <v>31</v>
      </c>
    </row>
    <row r="46" spans="15:20">
      <c r="O46" s="185"/>
      <c r="S46" s="196" t="s">
        <v>47</v>
      </c>
      <c r="T46" s="198">
        <v>32</v>
      </c>
    </row>
    <row r="47" spans="15:20">
      <c r="O47" s="185"/>
      <c r="S47" s="196" t="s">
        <v>48</v>
      </c>
      <c r="T47" s="198">
        <v>33</v>
      </c>
    </row>
    <row r="48" spans="15:20">
      <c r="O48" s="185"/>
      <c r="S48" s="196" t="s">
        <v>49</v>
      </c>
      <c r="T48" s="198">
        <v>34</v>
      </c>
    </row>
    <row r="49" spans="5:20">
      <c r="O49" s="185"/>
      <c r="S49" s="196" t="s">
        <v>50</v>
      </c>
      <c r="T49" s="198">
        <v>35</v>
      </c>
    </row>
    <row r="50" spans="5:20">
      <c r="O50" s="185"/>
      <c r="S50" s="196" t="s">
        <v>51</v>
      </c>
      <c r="T50" s="198">
        <v>36</v>
      </c>
    </row>
    <row r="51" spans="5:20">
      <c r="O51" s="185"/>
      <c r="S51" s="196" t="s">
        <v>52</v>
      </c>
      <c r="T51" s="198">
        <v>37</v>
      </c>
    </row>
    <row r="52" spans="5:20">
      <c r="O52" s="185"/>
      <c r="S52" s="196" t="s">
        <v>53</v>
      </c>
      <c r="T52" s="198">
        <v>38</v>
      </c>
    </row>
    <row r="53" spans="5:20">
      <c r="O53" s="185"/>
      <c r="S53" s="196" t="s">
        <v>54</v>
      </c>
      <c r="T53" s="198">
        <v>39</v>
      </c>
    </row>
    <row r="54" spans="5:20">
      <c r="E54" s="26"/>
      <c r="O54" s="185"/>
      <c r="S54" s="196" t="s">
        <v>55</v>
      </c>
      <c r="T54" s="198">
        <v>40</v>
      </c>
    </row>
    <row r="55" spans="5:20">
      <c r="O55" s="185"/>
      <c r="S55" s="196" t="s">
        <v>56</v>
      </c>
      <c r="T55" s="198">
        <v>41</v>
      </c>
    </row>
    <row r="56" spans="5:20">
      <c r="O56" s="185"/>
      <c r="S56" s="196" t="s">
        <v>57</v>
      </c>
      <c r="T56" s="198">
        <v>42</v>
      </c>
    </row>
    <row r="57" spans="5:20">
      <c r="G57" s="74"/>
      <c r="O57" s="185"/>
      <c r="S57" s="196" t="s">
        <v>58</v>
      </c>
      <c r="T57" s="198">
        <v>43</v>
      </c>
    </row>
    <row r="58" spans="5:20">
      <c r="O58" s="185"/>
      <c r="S58" s="196" t="s">
        <v>59</v>
      </c>
      <c r="T58" s="198">
        <v>44</v>
      </c>
    </row>
    <row r="59" spans="5:20">
      <c r="O59" s="185"/>
      <c r="S59" s="196" t="s">
        <v>60</v>
      </c>
      <c r="T59" s="198">
        <v>45</v>
      </c>
    </row>
    <row r="60" spans="5:20">
      <c r="O60" s="185"/>
      <c r="S60" s="196" t="s">
        <v>61</v>
      </c>
      <c r="T60" s="198">
        <v>46</v>
      </c>
    </row>
    <row r="61" spans="5:20">
      <c r="O61" s="185"/>
      <c r="S61" s="196" t="s">
        <v>62</v>
      </c>
      <c r="T61" s="198">
        <v>47</v>
      </c>
    </row>
    <row r="62" spans="5:20">
      <c r="O62" s="185"/>
      <c r="S62" s="196" t="s">
        <v>63</v>
      </c>
      <c r="T62" s="198">
        <v>48</v>
      </c>
    </row>
    <row r="63" spans="5:20">
      <c r="O63" s="185"/>
      <c r="S63" s="196" t="s">
        <v>64</v>
      </c>
      <c r="T63" s="198">
        <v>49</v>
      </c>
    </row>
    <row r="64" spans="5:20">
      <c r="O64" s="185"/>
      <c r="S64" s="196" t="s">
        <v>65</v>
      </c>
      <c r="T64" s="198">
        <v>50</v>
      </c>
    </row>
    <row r="65" spans="15:20">
      <c r="O65" s="185"/>
      <c r="S65" s="196" t="s">
        <v>66</v>
      </c>
      <c r="T65" s="198">
        <v>51</v>
      </c>
    </row>
    <row r="66" spans="15:20">
      <c r="O66" s="185"/>
      <c r="S66" s="196" t="s">
        <v>67</v>
      </c>
      <c r="T66" s="198">
        <v>52</v>
      </c>
    </row>
    <row r="67" spans="15:20">
      <c r="O67" s="185"/>
      <c r="S67" s="196" t="s">
        <v>68</v>
      </c>
      <c r="T67" s="198">
        <v>53</v>
      </c>
    </row>
    <row r="68" spans="15:20">
      <c r="O68" s="185"/>
      <c r="S68" s="196" t="s">
        <v>69</v>
      </c>
      <c r="T68" s="198">
        <v>54</v>
      </c>
    </row>
    <row r="69" spans="15:20">
      <c r="O69" s="185"/>
      <c r="S69" s="196" t="s">
        <v>70</v>
      </c>
      <c r="T69" s="198">
        <v>55</v>
      </c>
    </row>
    <row r="70" spans="15:20">
      <c r="O70" s="185"/>
      <c r="S70" s="196" t="s">
        <v>71</v>
      </c>
      <c r="T70" s="198">
        <v>56</v>
      </c>
    </row>
    <row r="71" spans="15:20">
      <c r="O71" s="185"/>
      <c r="S71" s="196" t="s">
        <v>72</v>
      </c>
      <c r="T71" s="198">
        <v>57</v>
      </c>
    </row>
    <row r="72" spans="15:20">
      <c r="O72" s="185"/>
      <c r="S72" s="196" t="s">
        <v>73</v>
      </c>
      <c r="T72" s="198">
        <v>58</v>
      </c>
    </row>
    <row r="73" spans="15:20">
      <c r="O73" s="185"/>
      <c r="S73" s="196" t="s">
        <v>74</v>
      </c>
      <c r="T73" s="198">
        <v>59</v>
      </c>
    </row>
    <row r="74" spans="15:20">
      <c r="O74" s="185"/>
      <c r="S74" s="196" t="s">
        <v>361</v>
      </c>
      <c r="T74" s="198">
        <v>60</v>
      </c>
    </row>
    <row r="75" spans="15:20">
      <c r="O75" s="185"/>
      <c r="S75" s="196" t="s">
        <v>218</v>
      </c>
      <c r="T75" s="198">
        <v>61</v>
      </c>
    </row>
    <row r="76" spans="15:20">
      <c r="O76" s="185"/>
      <c r="S76" s="196" t="s">
        <v>226</v>
      </c>
      <c r="T76" s="198">
        <v>62</v>
      </c>
    </row>
    <row r="77" spans="15:20">
      <c r="O77" s="185"/>
      <c r="S77" s="196" t="s">
        <v>275</v>
      </c>
      <c r="T77" s="198">
        <v>63</v>
      </c>
    </row>
    <row r="78" spans="15:20">
      <c r="O78" s="185"/>
      <c r="R78" s="79"/>
      <c r="S78" s="196" t="s">
        <v>276</v>
      </c>
      <c r="T78" s="198">
        <v>64</v>
      </c>
    </row>
    <row r="79" spans="15:20">
      <c r="O79" s="185"/>
      <c r="S79" s="196" t="s">
        <v>277</v>
      </c>
      <c r="T79" s="198">
        <v>65</v>
      </c>
    </row>
    <row r="80" spans="15:20">
      <c r="O80" s="185"/>
      <c r="S80" s="248" t="s">
        <v>362</v>
      </c>
      <c r="T80" s="249">
        <v>66</v>
      </c>
    </row>
    <row r="81" spans="15:20">
      <c r="O81" s="185"/>
      <c r="S81" s="248" t="s">
        <v>417</v>
      </c>
      <c r="T81" s="249">
        <v>67</v>
      </c>
    </row>
    <row r="82" spans="15:20">
      <c r="O82" s="185"/>
      <c r="S82" s="196" t="s">
        <v>75</v>
      </c>
      <c r="T82" s="198">
        <v>999</v>
      </c>
    </row>
    <row r="83" spans="15:20">
      <c r="O83" s="185"/>
      <c r="R83" s="300" t="s">
        <v>391</v>
      </c>
      <c r="S83" s="166"/>
      <c r="T83" s="166"/>
    </row>
    <row r="84" spans="15:20">
      <c r="O84" s="185"/>
      <c r="S84" s="298" t="s">
        <v>392</v>
      </c>
      <c r="T84" s="299">
        <v>401</v>
      </c>
    </row>
    <row r="85" spans="15:20">
      <c r="O85" s="185"/>
      <c r="S85" s="298" t="s">
        <v>393</v>
      </c>
      <c r="T85" s="299">
        <v>402</v>
      </c>
    </row>
    <row r="86" spans="15:20">
      <c r="O86" s="185"/>
      <c r="S86" s="298" t="s">
        <v>394</v>
      </c>
      <c r="T86" s="299">
        <v>403</v>
      </c>
    </row>
    <row r="87" spans="15:20">
      <c r="O87" s="185"/>
      <c r="S87" s="298" t="s">
        <v>395</v>
      </c>
      <c r="T87" s="299">
        <v>404</v>
      </c>
    </row>
    <row r="88" spans="15:20">
      <c r="O88" s="185"/>
      <c r="S88" s="298" t="s">
        <v>396</v>
      </c>
      <c r="T88" s="299">
        <v>405</v>
      </c>
    </row>
    <row r="89" spans="15:20">
      <c r="O89" s="185"/>
      <c r="S89" s="196" t="s">
        <v>75</v>
      </c>
      <c r="T89" s="198">
        <v>999</v>
      </c>
    </row>
    <row r="90" spans="15:20">
      <c r="O90" s="185"/>
      <c r="R90" s="76" t="s">
        <v>203</v>
      </c>
      <c r="S90" s="166"/>
      <c r="T90" s="167"/>
    </row>
    <row r="91" spans="15:20">
      <c r="O91" s="185"/>
      <c r="S91" s="196" t="s">
        <v>86</v>
      </c>
      <c r="T91" s="198">
        <v>301</v>
      </c>
    </row>
    <row r="92" spans="15:20">
      <c r="O92" s="185"/>
      <c r="S92" s="196" t="s">
        <v>87</v>
      </c>
      <c r="T92" s="198">
        <v>302</v>
      </c>
    </row>
    <row r="93" spans="15:20">
      <c r="O93" s="185"/>
      <c r="S93" s="196" t="s">
        <v>88</v>
      </c>
      <c r="T93" s="198">
        <v>303</v>
      </c>
    </row>
    <row r="94" spans="15:20">
      <c r="O94" s="185"/>
      <c r="S94" s="196" t="s">
        <v>89</v>
      </c>
      <c r="T94" s="198">
        <v>304</v>
      </c>
    </row>
    <row r="95" spans="15:20">
      <c r="O95" s="185"/>
      <c r="S95" s="196" t="s">
        <v>90</v>
      </c>
      <c r="T95" s="198">
        <v>305</v>
      </c>
    </row>
    <row r="96" spans="15:20">
      <c r="O96" s="185"/>
      <c r="S96" s="196" t="s">
        <v>91</v>
      </c>
      <c r="T96" s="198">
        <v>306</v>
      </c>
    </row>
    <row r="97" spans="15:20">
      <c r="O97" s="185"/>
      <c r="S97" s="196" t="s">
        <v>92</v>
      </c>
      <c r="T97" s="198">
        <v>307</v>
      </c>
    </row>
    <row r="98" spans="15:20">
      <c r="O98" s="185"/>
      <c r="S98" s="196" t="s">
        <v>93</v>
      </c>
      <c r="T98" s="198">
        <v>308</v>
      </c>
    </row>
    <row r="99" spans="15:20">
      <c r="O99" s="185"/>
      <c r="S99" s="196" t="s">
        <v>94</v>
      </c>
      <c r="T99" s="198">
        <v>309</v>
      </c>
    </row>
    <row r="100" spans="15:20">
      <c r="O100" s="185"/>
      <c r="S100" s="196" t="s">
        <v>95</v>
      </c>
      <c r="T100" s="198">
        <v>310</v>
      </c>
    </row>
    <row r="101" spans="15:20">
      <c r="O101" s="185"/>
      <c r="S101" s="196" t="s">
        <v>84</v>
      </c>
      <c r="T101" s="198">
        <v>109</v>
      </c>
    </row>
    <row r="102" spans="15:20">
      <c r="O102" s="185"/>
      <c r="S102" s="196" t="s">
        <v>85</v>
      </c>
      <c r="T102" s="198">
        <v>110</v>
      </c>
    </row>
    <row r="103" spans="15:20">
      <c r="O103" s="185"/>
      <c r="S103" s="196" t="s">
        <v>75</v>
      </c>
      <c r="T103" s="198">
        <v>999</v>
      </c>
    </row>
    <row r="104" spans="15:20">
      <c r="O104" s="185"/>
      <c r="R104" s="76" t="s">
        <v>387</v>
      </c>
      <c r="S104" s="166"/>
      <c r="T104" s="167"/>
    </row>
    <row r="105" spans="15:20">
      <c r="O105" s="185"/>
      <c r="S105" s="196" t="s">
        <v>76</v>
      </c>
      <c r="T105" s="198">
        <v>101</v>
      </c>
    </row>
    <row r="106" spans="15:20">
      <c r="O106" s="185"/>
      <c r="S106" s="196" t="s">
        <v>77</v>
      </c>
      <c r="T106" s="198">
        <v>102</v>
      </c>
    </row>
    <row r="107" spans="15:20">
      <c r="O107" s="185"/>
      <c r="S107" s="196" t="s">
        <v>78</v>
      </c>
      <c r="T107" s="198">
        <v>103</v>
      </c>
    </row>
    <row r="108" spans="15:20">
      <c r="O108" s="185"/>
      <c r="S108" s="196" t="s">
        <v>79</v>
      </c>
      <c r="T108" s="198">
        <v>104</v>
      </c>
    </row>
    <row r="109" spans="15:20">
      <c r="O109" s="185"/>
      <c r="S109" s="196" t="s">
        <v>80</v>
      </c>
      <c r="T109" s="198">
        <v>105</v>
      </c>
    </row>
    <row r="110" spans="15:20">
      <c r="O110" s="185"/>
      <c r="S110" s="196" t="s">
        <v>81</v>
      </c>
      <c r="T110" s="198">
        <v>106</v>
      </c>
    </row>
    <row r="111" spans="15:20">
      <c r="O111" s="185"/>
      <c r="S111" s="196" t="s">
        <v>82</v>
      </c>
      <c r="T111" s="198">
        <v>107</v>
      </c>
    </row>
    <row r="112" spans="15:20">
      <c r="O112" s="185"/>
      <c r="S112" s="196" t="s">
        <v>83</v>
      </c>
      <c r="T112" s="198">
        <v>108</v>
      </c>
    </row>
    <row r="113" spans="15:20">
      <c r="O113" s="185"/>
      <c r="S113" s="196" t="s">
        <v>84</v>
      </c>
      <c r="T113" s="198">
        <v>109</v>
      </c>
    </row>
    <row r="114" spans="15:20">
      <c r="O114" s="185"/>
      <c r="S114" s="196" t="s">
        <v>85</v>
      </c>
      <c r="T114" s="198">
        <v>110</v>
      </c>
    </row>
    <row r="115" spans="15:20">
      <c r="O115" s="185"/>
      <c r="S115" s="196" t="s">
        <v>96</v>
      </c>
      <c r="T115" s="198">
        <v>211</v>
      </c>
    </row>
    <row r="116" spans="15:20">
      <c r="O116" s="185"/>
      <c r="S116" s="196" t="s">
        <v>97</v>
      </c>
      <c r="T116" s="198">
        <v>212</v>
      </c>
    </row>
    <row r="117" spans="15:20">
      <c r="O117" s="185"/>
      <c r="S117" s="196" t="s">
        <v>98</v>
      </c>
      <c r="T117" s="198">
        <v>213</v>
      </c>
    </row>
    <row r="118" spans="15:20">
      <c r="O118" s="185"/>
      <c r="S118" s="196" t="s">
        <v>99</v>
      </c>
      <c r="T118" s="198">
        <v>214</v>
      </c>
    </row>
    <row r="119" spans="15:20">
      <c r="O119" s="185"/>
      <c r="S119" s="196" t="s">
        <v>100</v>
      </c>
      <c r="T119" s="198">
        <v>215</v>
      </c>
    </row>
    <row r="120" spans="15:20">
      <c r="O120" s="185"/>
      <c r="S120" s="196" t="s">
        <v>101</v>
      </c>
      <c r="T120" s="198">
        <v>216</v>
      </c>
    </row>
    <row r="121" spans="15:20">
      <c r="O121" s="185"/>
      <c r="S121" s="196" t="s">
        <v>102</v>
      </c>
      <c r="T121" s="198">
        <v>217</v>
      </c>
    </row>
    <row r="122" spans="15:20">
      <c r="R122" s="168"/>
      <c r="S122" s="196" t="s">
        <v>103</v>
      </c>
      <c r="T122" s="198">
        <v>218</v>
      </c>
    </row>
    <row r="123" spans="15:20">
      <c r="R123" s="168"/>
      <c r="S123" s="169" t="s">
        <v>104</v>
      </c>
      <c r="T123" s="198">
        <v>219</v>
      </c>
    </row>
    <row r="124" spans="15:20">
      <c r="S124" s="196" t="s">
        <v>75</v>
      </c>
      <c r="T124" s="198">
        <v>999</v>
      </c>
    </row>
    <row r="125" spans="15:20">
      <c r="T125" s="198"/>
    </row>
    <row r="126" spans="15:20">
      <c r="T126" s="198"/>
    </row>
    <row r="127" spans="15:20">
      <c r="R127" s="76" t="s">
        <v>278</v>
      </c>
      <c r="S127" s="166"/>
      <c r="T127" s="167"/>
    </row>
    <row r="128" spans="15:20">
      <c r="S128" s="170" t="s">
        <v>63</v>
      </c>
      <c r="T128" s="198">
        <v>48</v>
      </c>
    </row>
    <row r="129" spans="18:20">
      <c r="S129" s="196" t="s">
        <v>73</v>
      </c>
      <c r="T129" s="198">
        <v>58</v>
      </c>
    </row>
    <row r="130" spans="18:20">
      <c r="S130" s="196" t="s">
        <v>74</v>
      </c>
      <c r="T130" s="198">
        <v>59</v>
      </c>
    </row>
    <row r="131" spans="18:20">
      <c r="S131" s="196" t="s">
        <v>28</v>
      </c>
      <c r="T131" s="198">
        <v>13</v>
      </c>
    </row>
    <row r="132" spans="18:20">
      <c r="S132" s="196" t="s">
        <v>66</v>
      </c>
      <c r="T132" s="198">
        <v>51</v>
      </c>
    </row>
    <row r="133" spans="18:20">
      <c r="S133" s="196" t="s">
        <v>68</v>
      </c>
      <c r="T133" s="198">
        <v>53</v>
      </c>
    </row>
    <row r="134" spans="18:20">
      <c r="S134" s="196" t="s">
        <v>72</v>
      </c>
      <c r="T134" s="198">
        <v>57</v>
      </c>
    </row>
    <row r="135" spans="18:20">
      <c r="S135" s="196" t="s">
        <v>71</v>
      </c>
      <c r="T135" s="198">
        <v>56</v>
      </c>
    </row>
    <row r="136" spans="18:20">
      <c r="S136" s="196" t="s">
        <v>75</v>
      </c>
      <c r="T136" s="198">
        <v>999</v>
      </c>
    </row>
    <row r="137" spans="18:20">
      <c r="R137" s="79"/>
      <c r="S137" s="169"/>
      <c r="T137" s="171"/>
    </row>
    <row r="138" spans="18:20">
      <c r="R138" s="79"/>
      <c r="S138" s="169"/>
      <c r="T138" s="171"/>
    </row>
    <row r="139" spans="18:20">
      <c r="R139" s="79"/>
      <c r="S139" s="169"/>
      <c r="T139" s="171"/>
    </row>
    <row r="140" spans="18:20">
      <c r="R140" s="79"/>
      <c r="S140" s="169"/>
      <c r="T140" s="171"/>
    </row>
    <row r="141" spans="18:20">
      <c r="R141" s="79"/>
      <c r="S141" s="169"/>
      <c r="T141" s="171"/>
    </row>
    <row r="142" spans="18:20">
      <c r="R142" s="79"/>
      <c r="S142" s="169"/>
      <c r="T142" s="171"/>
    </row>
    <row r="143" spans="18:20">
      <c r="R143" s="79"/>
      <c r="S143" s="169"/>
      <c r="T143" s="171"/>
    </row>
    <row r="144" spans="18:20">
      <c r="R144" s="79"/>
      <c r="S144" s="169"/>
      <c r="T144" s="171"/>
    </row>
    <row r="145" spans="18:20">
      <c r="R145" s="79"/>
      <c r="S145" s="169"/>
      <c r="T145" s="171"/>
    </row>
    <row r="146" spans="18:20">
      <c r="R146" s="76" t="s">
        <v>279</v>
      </c>
      <c r="S146" s="166"/>
      <c r="T146" s="167"/>
    </row>
    <row r="147" spans="18:20">
      <c r="R147" s="168"/>
      <c r="S147" s="169" t="s">
        <v>105</v>
      </c>
      <c r="T147" s="171">
        <v>601</v>
      </c>
    </row>
    <row r="148" spans="18:20">
      <c r="R148" s="79"/>
      <c r="S148" s="196" t="s">
        <v>106</v>
      </c>
      <c r="T148" s="198">
        <v>602</v>
      </c>
    </row>
    <row r="149" spans="18:20">
      <c r="R149" s="79"/>
      <c r="S149" s="196" t="s">
        <v>413</v>
      </c>
      <c r="T149" s="198">
        <v>617</v>
      </c>
    </row>
    <row r="150" spans="18:20">
      <c r="R150" s="79"/>
      <c r="S150" s="196" t="s">
        <v>107</v>
      </c>
      <c r="T150" s="198">
        <v>605</v>
      </c>
    </row>
    <row r="151" spans="18:20">
      <c r="R151" s="79"/>
      <c r="S151" s="196" t="s">
        <v>108</v>
      </c>
      <c r="T151" s="198">
        <v>606</v>
      </c>
    </row>
    <row r="152" spans="18:20">
      <c r="R152" s="79"/>
      <c r="S152" s="196" t="s">
        <v>109</v>
      </c>
      <c r="T152" s="198">
        <v>607</v>
      </c>
    </row>
    <row r="153" spans="18:20">
      <c r="R153" s="79"/>
      <c r="S153" s="196" t="s">
        <v>204</v>
      </c>
      <c r="T153" s="198">
        <v>608</v>
      </c>
    </row>
    <row r="154" spans="18:20">
      <c r="R154" s="79"/>
      <c r="S154" s="206" t="s">
        <v>233</v>
      </c>
      <c r="T154" s="198">
        <v>612</v>
      </c>
    </row>
    <row r="155" spans="18:20">
      <c r="R155" s="79"/>
      <c r="S155" s="206" t="s">
        <v>234</v>
      </c>
      <c r="T155" s="171">
        <v>613</v>
      </c>
    </row>
    <row r="156" spans="18:20">
      <c r="R156" s="79"/>
      <c r="S156" s="206" t="s">
        <v>251</v>
      </c>
      <c r="T156" s="171">
        <v>618</v>
      </c>
    </row>
    <row r="157" spans="18:20">
      <c r="R157" s="79"/>
      <c r="S157" s="206" t="s">
        <v>231</v>
      </c>
      <c r="T157" s="171">
        <v>615</v>
      </c>
    </row>
    <row r="158" spans="18:20">
      <c r="R158" s="79"/>
      <c r="S158" s="206" t="s">
        <v>232</v>
      </c>
      <c r="T158" s="171">
        <v>616</v>
      </c>
    </row>
    <row r="159" spans="18:20">
      <c r="R159" s="79"/>
      <c r="S159" s="169" t="s">
        <v>75</v>
      </c>
      <c r="T159" s="171">
        <v>999</v>
      </c>
    </row>
    <row r="160" spans="18:20">
      <c r="R160" s="76" t="s">
        <v>208</v>
      </c>
      <c r="S160" s="166"/>
      <c r="T160" s="167"/>
    </row>
    <row r="161" spans="18:20">
      <c r="S161" s="196" t="s">
        <v>383</v>
      </c>
      <c r="T161" s="198">
        <v>702</v>
      </c>
    </row>
    <row r="162" spans="18:20">
      <c r="S162" s="196" t="s">
        <v>110</v>
      </c>
      <c r="T162" s="198">
        <v>703</v>
      </c>
    </row>
    <row r="163" spans="18:20">
      <c r="S163" s="196" t="s">
        <v>111</v>
      </c>
      <c r="T163" s="198">
        <v>704</v>
      </c>
    </row>
    <row r="164" spans="18:20">
      <c r="S164" s="196" t="s">
        <v>112</v>
      </c>
      <c r="T164" s="198">
        <v>705</v>
      </c>
    </row>
    <row r="165" spans="18:20">
      <c r="S165" s="196" t="s">
        <v>113</v>
      </c>
      <c r="T165" s="198">
        <v>706</v>
      </c>
    </row>
    <row r="166" spans="18:20">
      <c r="S166" s="196" t="s">
        <v>114</v>
      </c>
      <c r="T166" s="198">
        <v>707</v>
      </c>
    </row>
    <row r="167" spans="18:20">
      <c r="S167" s="196" t="s">
        <v>115</v>
      </c>
      <c r="T167" s="198">
        <v>708</v>
      </c>
    </row>
    <row r="168" spans="18:20">
      <c r="S168" s="196" t="s">
        <v>230</v>
      </c>
      <c r="T168" s="198">
        <v>710</v>
      </c>
    </row>
    <row r="169" spans="18:20">
      <c r="S169" s="196" t="s">
        <v>116</v>
      </c>
      <c r="T169" s="198">
        <v>712</v>
      </c>
    </row>
    <row r="170" spans="18:20">
      <c r="S170" s="196" t="s">
        <v>213</v>
      </c>
      <c r="T170" s="198">
        <v>713</v>
      </c>
    </row>
    <row r="171" spans="18:20">
      <c r="S171" s="196" t="s">
        <v>214</v>
      </c>
      <c r="T171" s="198">
        <v>714</v>
      </c>
    </row>
    <row r="172" spans="18:20">
      <c r="S172" s="196" t="s">
        <v>215</v>
      </c>
      <c r="T172" s="198">
        <v>715</v>
      </c>
    </row>
    <row r="173" spans="18:20">
      <c r="S173" s="196" t="s">
        <v>235</v>
      </c>
      <c r="T173" s="198">
        <v>716</v>
      </c>
    </row>
    <row r="174" spans="18:20">
      <c r="S174" s="169" t="s">
        <v>75</v>
      </c>
      <c r="T174" s="171">
        <v>999</v>
      </c>
    </row>
    <row r="175" spans="18:20">
      <c r="R175" s="79"/>
      <c r="S175" s="169"/>
      <c r="T175" s="171"/>
    </row>
    <row r="176" spans="18:20">
      <c r="R176" s="79"/>
      <c r="S176" s="169"/>
      <c r="T176" s="171"/>
    </row>
    <row r="177" spans="18:20">
      <c r="R177" s="79"/>
      <c r="S177" s="169"/>
      <c r="T177" s="171"/>
    </row>
    <row r="178" spans="18:20">
      <c r="R178" s="79"/>
      <c r="S178" s="169"/>
      <c r="T178" s="171"/>
    </row>
    <row r="179" spans="18:20">
      <c r="R179" s="75" t="s">
        <v>388</v>
      </c>
      <c r="S179" s="166"/>
      <c r="T179" s="167"/>
    </row>
    <row r="180" spans="18:20">
      <c r="R180" s="78"/>
      <c r="S180" s="196" t="s">
        <v>209</v>
      </c>
      <c r="T180" s="198">
        <v>501</v>
      </c>
    </row>
    <row r="181" spans="18:20">
      <c r="R181" s="79"/>
      <c r="S181" s="169" t="s">
        <v>210</v>
      </c>
      <c r="T181" s="171">
        <v>502</v>
      </c>
    </row>
    <row r="182" spans="18:20">
      <c r="R182" s="79"/>
      <c r="S182" s="169" t="s">
        <v>227</v>
      </c>
      <c r="T182" s="171">
        <v>503</v>
      </c>
    </row>
    <row r="183" spans="18:20">
      <c r="R183" s="79"/>
      <c r="S183" s="169" t="s">
        <v>228</v>
      </c>
      <c r="T183" s="171">
        <v>504</v>
      </c>
    </row>
    <row r="184" spans="18:20">
      <c r="R184" s="79"/>
      <c r="S184" s="484" t="s">
        <v>605</v>
      </c>
      <c r="T184" s="171">
        <v>505</v>
      </c>
    </row>
    <row r="185" spans="18:20">
      <c r="R185" s="79"/>
      <c r="S185" s="484" t="s">
        <v>606</v>
      </c>
      <c r="T185" s="171">
        <v>506</v>
      </c>
    </row>
    <row r="186" spans="18:20">
      <c r="R186" s="79"/>
      <c r="S186" s="169" t="s">
        <v>229</v>
      </c>
      <c r="T186" s="171">
        <v>507</v>
      </c>
    </row>
    <row r="187" spans="18:20">
      <c r="R187" s="76" t="s">
        <v>389</v>
      </c>
      <c r="S187" s="169" t="s">
        <v>75</v>
      </c>
      <c r="T187" s="171">
        <v>999</v>
      </c>
    </row>
    <row r="188" spans="18:20">
      <c r="S188" s="169" t="s">
        <v>16</v>
      </c>
      <c r="T188" s="171">
        <v>1</v>
      </c>
    </row>
    <row r="189" spans="18:20">
      <c r="S189" s="196" t="s">
        <v>17</v>
      </c>
      <c r="T189" s="198">
        <v>2</v>
      </c>
    </row>
    <row r="190" spans="18:20">
      <c r="S190" s="196" t="s">
        <v>18</v>
      </c>
      <c r="T190" s="198">
        <v>3</v>
      </c>
    </row>
    <row r="191" spans="18:20">
      <c r="S191" s="196" t="s">
        <v>19</v>
      </c>
      <c r="T191" s="198">
        <v>4</v>
      </c>
    </row>
    <row r="192" spans="18:20">
      <c r="S192" s="196" t="s">
        <v>20</v>
      </c>
      <c r="T192" s="198">
        <v>5</v>
      </c>
    </row>
    <row r="193" spans="19:20">
      <c r="S193" s="196" t="s">
        <v>21</v>
      </c>
      <c r="T193" s="198">
        <v>6</v>
      </c>
    </row>
    <row r="194" spans="19:20">
      <c r="S194" s="196" t="s">
        <v>22</v>
      </c>
      <c r="T194" s="198">
        <v>7</v>
      </c>
    </row>
    <row r="195" spans="19:20">
      <c r="S195" s="196" t="s">
        <v>23</v>
      </c>
      <c r="T195" s="198">
        <v>8</v>
      </c>
    </row>
    <row r="196" spans="19:20">
      <c r="S196" s="196" t="s">
        <v>24</v>
      </c>
      <c r="T196" s="198">
        <v>9</v>
      </c>
    </row>
    <row r="197" spans="19:20">
      <c r="S197" s="196" t="s">
        <v>25</v>
      </c>
      <c r="T197" s="198">
        <v>10</v>
      </c>
    </row>
    <row r="198" spans="19:20">
      <c r="S198" s="196" t="s">
        <v>26</v>
      </c>
      <c r="T198" s="198">
        <v>11</v>
      </c>
    </row>
    <row r="199" spans="19:20">
      <c r="S199" s="196" t="s">
        <v>27</v>
      </c>
      <c r="T199" s="198">
        <v>12</v>
      </c>
    </row>
    <row r="200" spans="19:20">
      <c r="S200" s="196" t="s">
        <v>28</v>
      </c>
      <c r="T200" s="198">
        <v>13</v>
      </c>
    </row>
    <row r="201" spans="19:20">
      <c r="S201" s="196" t="s">
        <v>29</v>
      </c>
      <c r="T201" s="198">
        <v>14</v>
      </c>
    </row>
    <row r="202" spans="19:20">
      <c r="S202" s="196" t="s">
        <v>30</v>
      </c>
      <c r="T202" s="198">
        <v>15</v>
      </c>
    </row>
    <row r="203" spans="19:20">
      <c r="S203" s="196" t="s">
        <v>31</v>
      </c>
      <c r="T203" s="198">
        <v>16</v>
      </c>
    </row>
    <row r="204" spans="19:20">
      <c r="S204" s="196" t="s">
        <v>32</v>
      </c>
      <c r="T204" s="198">
        <v>17</v>
      </c>
    </row>
    <row r="205" spans="19:20">
      <c r="S205" s="196" t="s">
        <v>33</v>
      </c>
      <c r="T205" s="198">
        <v>18</v>
      </c>
    </row>
    <row r="206" spans="19:20">
      <c r="S206" s="196" t="s">
        <v>34</v>
      </c>
      <c r="T206" s="198">
        <v>19</v>
      </c>
    </row>
    <row r="207" spans="19:20">
      <c r="S207" s="196" t="s">
        <v>35</v>
      </c>
      <c r="T207" s="198">
        <v>20</v>
      </c>
    </row>
    <row r="208" spans="19:20">
      <c r="S208" s="196" t="s">
        <v>36</v>
      </c>
      <c r="T208" s="198">
        <v>21</v>
      </c>
    </row>
    <row r="209" spans="19:20">
      <c r="S209" s="196" t="s">
        <v>37</v>
      </c>
      <c r="T209" s="198">
        <v>22</v>
      </c>
    </row>
    <row r="210" spans="19:20">
      <c r="S210" s="196" t="s">
        <v>38</v>
      </c>
      <c r="T210" s="198">
        <v>23</v>
      </c>
    </row>
    <row r="211" spans="19:20">
      <c r="S211" s="196" t="s">
        <v>39</v>
      </c>
      <c r="T211" s="198">
        <v>24</v>
      </c>
    </row>
    <row r="212" spans="19:20">
      <c r="S212" s="196" t="s">
        <v>40</v>
      </c>
      <c r="T212" s="198">
        <v>25</v>
      </c>
    </row>
    <row r="213" spans="19:20">
      <c r="S213" s="196" t="s">
        <v>41</v>
      </c>
      <c r="T213" s="198">
        <v>26</v>
      </c>
    </row>
    <row r="214" spans="19:20">
      <c r="S214" s="196" t="s">
        <v>42</v>
      </c>
      <c r="T214" s="198">
        <v>27</v>
      </c>
    </row>
    <row r="215" spans="19:20">
      <c r="S215" s="196" t="s">
        <v>43</v>
      </c>
      <c r="T215" s="198">
        <v>28</v>
      </c>
    </row>
    <row r="216" spans="19:20">
      <c r="S216" s="196" t="s">
        <v>44</v>
      </c>
      <c r="T216" s="198">
        <v>29</v>
      </c>
    </row>
    <row r="217" spans="19:20">
      <c r="S217" s="196" t="s">
        <v>45</v>
      </c>
      <c r="T217" s="198">
        <v>30</v>
      </c>
    </row>
    <row r="218" spans="19:20">
      <c r="S218" s="196" t="s">
        <v>46</v>
      </c>
      <c r="T218" s="198">
        <v>31</v>
      </c>
    </row>
    <row r="219" spans="19:20">
      <c r="S219" s="196" t="s">
        <v>47</v>
      </c>
      <c r="T219" s="198">
        <v>32</v>
      </c>
    </row>
    <row r="220" spans="19:20">
      <c r="S220" s="196" t="s">
        <v>48</v>
      </c>
      <c r="T220" s="198">
        <v>33</v>
      </c>
    </row>
    <row r="221" spans="19:20">
      <c r="S221" s="196" t="s">
        <v>49</v>
      </c>
      <c r="T221" s="198">
        <v>34</v>
      </c>
    </row>
    <row r="222" spans="19:20">
      <c r="S222" s="196" t="s">
        <v>50</v>
      </c>
      <c r="T222" s="198">
        <v>35</v>
      </c>
    </row>
    <row r="223" spans="19:20">
      <c r="S223" s="196" t="s">
        <v>51</v>
      </c>
      <c r="T223" s="198">
        <v>36</v>
      </c>
    </row>
    <row r="224" spans="19:20">
      <c r="S224" s="196" t="s">
        <v>52</v>
      </c>
      <c r="T224" s="198">
        <v>37</v>
      </c>
    </row>
    <row r="225" spans="19:20">
      <c r="S225" s="196" t="s">
        <v>53</v>
      </c>
      <c r="T225" s="198">
        <v>38</v>
      </c>
    </row>
    <row r="226" spans="19:20">
      <c r="S226" s="196" t="s">
        <v>54</v>
      </c>
      <c r="T226" s="198">
        <v>39</v>
      </c>
    </row>
    <row r="227" spans="19:20">
      <c r="S227" s="196" t="s">
        <v>55</v>
      </c>
      <c r="T227" s="198">
        <v>40</v>
      </c>
    </row>
    <row r="228" spans="19:20">
      <c r="S228" s="196" t="s">
        <v>56</v>
      </c>
      <c r="T228" s="198">
        <v>41</v>
      </c>
    </row>
    <row r="229" spans="19:20">
      <c r="S229" s="196" t="s">
        <v>57</v>
      </c>
      <c r="T229" s="198">
        <v>42</v>
      </c>
    </row>
    <row r="230" spans="19:20">
      <c r="S230" s="196" t="s">
        <v>58</v>
      </c>
      <c r="T230" s="198">
        <v>43</v>
      </c>
    </row>
    <row r="231" spans="19:20">
      <c r="S231" s="196" t="s">
        <v>59</v>
      </c>
      <c r="T231" s="198">
        <v>44</v>
      </c>
    </row>
    <row r="232" spans="19:20">
      <c r="S232" s="196" t="s">
        <v>60</v>
      </c>
      <c r="T232" s="198">
        <v>45</v>
      </c>
    </row>
    <row r="233" spans="19:20">
      <c r="S233" s="196" t="s">
        <v>61</v>
      </c>
      <c r="T233" s="198">
        <v>46</v>
      </c>
    </row>
    <row r="234" spans="19:20">
      <c r="S234" s="196" t="s">
        <v>62</v>
      </c>
      <c r="T234" s="198">
        <v>47</v>
      </c>
    </row>
    <row r="235" spans="19:20">
      <c r="S235" s="196" t="s">
        <v>63</v>
      </c>
      <c r="T235" s="198">
        <v>48</v>
      </c>
    </row>
    <row r="236" spans="19:20">
      <c r="S236" s="196" t="s">
        <v>64</v>
      </c>
      <c r="T236" s="198">
        <v>49</v>
      </c>
    </row>
    <row r="237" spans="19:20">
      <c r="S237" s="196" t="s">
        <v>65</v>
      </c>
      <c r="T237" s="198">
        <v>50</v>
      </c>
    </row>
    <row r="238" spans="19:20">
      <c r="S238" s="196" t="s">
        <v>66</v>
      </c>
      <c r="T238" s="198">
        <v>51</v>
      </c>
    </row>
    <row r="239" spans="19:20">
      <c r="S239" s="196" t="s">
        <v>67</v>
      </c>
      <c r="T239" s="198">
        <v>52</v>
      </c>
    </row>
    <row r="240" spans="19:20">
      <c r="S240" s="196" t="s">
        <v>68</v>
      </c>
      <c r="T240" s="198">
        <v>53</v>
      </c>
    </row>
    <row r="241" spans="18:20">
      <c r="S241" s="196" t="s">
        <v>69</v>
      </c>
      <c r="T241" s="198">
        <v>54</v>
      </c>
    </row>
    <row r="242" spans="18:20">
      <c r="S242" s="196" t="s">
        <v>70</v>
      </c>
      <c r="T242" s="198">
        <v>55</v>
      </c>
    </row>
    <row r="243" spans="18:20">
      <c r="S243" s="196" t="s">
        <v>71</v>
      </c>
      <c r="T243" s="198">
        <v>56</v>
      </c>
    </row>
    <row r="244" spans="18:20">
      <c r="S244" s="196" t="s">
        <v>72</v>
      </c>
      <c r="T244" s="198">
        <v>57</v>
      </c>
    </row>
    <row r="245" spans="18:20">
      <c r="S245" s="196" t="s">
        <v>73</v>
      </c>
      <c r="T245" s="198">
        <v>58</v>
      </c>
    </row>
    <row r="246" spans="18:20">
      <c r="S246" s="196" t="s">
        <v>74</v>
      </c>
      <c r="T246" s="198">
        <v>59</v>
      </c>
    </row>
    <row r="247" spans="18:20">
      <c r="S247" s="196" t="s">
        <v>384</v>
      </c>
      <c r="T247" s="198">
        <v>60</v>
      </c>
    </row>
    <row r="248" spans="18:20">
      <c r="S248" s="196" t="s">
        <v>218</v>
      </c>
      <c r="T248" s="198">
        <v>61</v>
      </c>
    </row>
    <row r="249" spans="18:20">
      <c r="S249" s="196" t="s">
        <v>226</v>
      </c>
      <c r="T249" s="198">
        <v>62</v>
      </c>
    </row>
    <row r="250" spans="18:20">
      <c r="S250" s="196" t="s">
        <v>385</v>
      </c>
      <c r="T250" s="198">
        <v>63</v>
      </c>
    </row>
    <row r="251" spans="18:20">
      <c r="R251" s="79"/>
      <c r="S251" s="196" t="s">
        <v>386</v>
      </c>
      <c r="T251" s="198">
        <v>64</v>
      </c>
    </row>
    <row r="252" spans="18:20">
      <c r="S252" s="196" t="s">
        <v>277</v>
      </c>
      <c r="T252" s="198">
        <v>65</v>
      </c>
    </row>
    <row r="253" spans="18:20">
      <c r="S253" s="248" t="s">
        <v>362</v>
      </c>
      <c r="T253" s="249">
        <v>66</v>
      </c>
    </row>
    <row r="254" spans="18:20">
      <c r="S254" s="196" t="s">
        <v>75</v>
      </c>
      <c r="T254" s="198">
        <v>999</v>
      </c>
    </row>
    <row r="263" spans="18:20">
      <c r="R263" s="79"/>
      <c r="S263" s="169"/>
      <c r="T263" s="171"/>
    </row>
    <row r="284" spans="20:20">
      <c r="T284" s="198"/>
    </row>
    <row r="285" spans="20:20">
      <c r="T285" s="198"/>
    </row>
    <row r="286" spans="20:20">
      <c r="T286" s="198"/>
    </row>
    <row r="287" spans="20:20">
      <c r="T287" s="198"/>
    </row>
    <row r="288" spans="20:20">
      <c r="T288" s="198"/>
    </row>
    <row r="289" spans="20:20">
      <c r="T289" s="198"/>
    </row>
    <row r="290" spans="20:20">
      <c r="T290" s="198"/>
    </row>
    <row r="291" spans="20:20">
      <c r="T291" s="198"/>
    </row>
    <row r="292" spans="20:20">
      <c r="T292" s="198"/>
    </row>
    <row r="293" spans="20:20">
      <c r="T293" s="198"/>
    </row>
    <row r="294" spans="20:20">
      <c r="T294" s="198"/>
    </row>
    <row r="295" spans="20:20">
      <c r="T295" s="198"/>
    </row>
    <row r="296" spans="20:20">
      <c r="T296" s="198"/>
    </row>
  </sheetData>
  <sheetProtection algorithmName="SHA-512" hashValue="gVxGnytYrr4rmygHJbxjRA/6ymErHv1kO0ojftY+Il0sF7Rlgd0FsqTreXspuD2q332fOvHWtlSW5M7cs/SK2A==" saltValue="terJxDXQdovYa0LaWn010g==" spinCount="100000" sheet="1" objects="1" scenarios="1"/>
  <mergeCells count="2">
    <mergeCell ref="V5:W5"/>
    <mergeCell ref="C9:E9"/>
  </mergeCells>
  <phoneticPr fontId="4"/>
  <dataValidations count="5">
    <dataValidation type="list" allowBlank="1" showInputMessage="1" showErrorMessage="1" sqref="V2" xr:uid="{00000000-0002-0000-0100-000001000000}">
      <formula1>$X$4:$AD$4</formula1>
    </dataValidation>
    <dataValidation type="whole" allowBlank="1" showInputMessage="1" showErrorMessage="1" promptTitle="工事請負金額" prompt="最終契約金額を入力してください。_x000a_発注者と受注者の金額が同じであることを確認してください。" sqref="G9" xr:uid="{00000000-0002-0000-0100-000002000000}">
      <formula1>1</formula1>
      <formula2>9999999999</formula2>
    </dataValidation>
    <dataValidation type="custom" allowBlank="1" showInputMessage="1" showErrorMessage="1" sqref="G7:G8 G4" xr:uid="{00000000-0002-0000-0100-000003000000}">
      <formula1>TRIM(G4)&lt;&gt;""</formula1>
    </dataValidation>
    <dataValidation type="list" allowBlank="1" showInputMessage="1" showErrorMessage="1" promptTitle="発注者コード" prompt="リストから選択してください。" sqref="G6" xr:uid="{00000000-0002-0000-0100-000004000000}">
      <formula1>$S$179:$S$254</formula1>
    </dataValidation>
    <dataValidation type="list" allowBlank="1" showInputMessage="1" showErrorMessage="1" sqref="G5" xr:uid="{E5DBB34B-D698-4052-8AB1-779BC86200E6}">
      <formula1>$O$8:$O$9</formula1>
    </dataValidation>
  </dataValidations>
  <pageMargins left="0.78740157480314965" right="0.78740157480314965" top="0.75" bottom="0.98425196850393704" header="0.51181102362204722" footer="0.51181102362204722"/>
  <pageSetup paperSize="9" scale="85" orientation="portrait" horizontalDpi="4294967292" r:id="rId1"/>
  <headerFooter alignWithMargins="0">
    <oddFooter>&amp;C&amp;P/&amp;N</oddFooter>
  </headerFooter>
  <drawing r:id="rId2"/>
  <legacyDrawing r:id="rId3"/>
  <controls>
    <mc:AlternateContent xmlns:mc="http://schemas.openxmlformats.org/markup-compatibility/2006">
      <mc:Choice Requires="x14">
        <control shapeId="21505" r:id="rId4" name="CommandButton1">
          <controlPr defaultSize="0" autoLine="0" r:id="rId5">
            <anchor moveWithCells="1" sizeWithCells="1">
              <from>
                <xdr:col>23</xdr:col>
                <xdr:colOff>247650</xdr:colOff>
                <xdr:row>0</xdr:row>
                <xdr:rowOff>200025</xdr:rowOff>
              </from>
              <to>
                <xdr:col>24</xdr:col>
                <xdr:colOff>457200</xdr:colOff>
                <xdr:row>2</xdr:row>
                <xdr:rowOff>76200</xdr:rowOff>
              </to>
            </anchor>
          </controlPr>
        </control>
      </mc:Choice>
      <mc:Fallback>
        <control shapeId="21505" r:id="rId4" name="CommandButton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H259"/>
  <sheetViews>
    <sheetView showGridLines="0" zoomScaleNormal="100" workbookViewId="0">
      <selection activeCell="G17" sqref="G17"/>
    </sheetView>
  </sheetViews>
  <sheetFormatPr defaultRowHeight="13.5"/>
  <cols>
    <col min="1" max="1" width="5.125" style="2" customWidth="1"/>
    <col min="2" max="3" width="3.625" style="2" customWidth="1"/>
    <col min="4" max="4" width="16.375" style="2" customWidth="1"/>
    <col min="5" max="5" width="3.375" style="30" customWidth="1"/>
    <col min="6" max="6" width="3.375" style="53" customWidth="1"/>
    <col min="7" max="7" width="44.625" customWidth="1"/>
    <col min="8" max="8" width="16.625" customWidth="1"/>
    <col min="9" max="9" width="18.375" style="14" customWidth="1"/>
    <col min="10" max="10" width="47" style="14" hidden="1" customWidth="1"/>
    <col min="11" max="11" width="3.5" style="14" hidden="1" customWidth="1"/>
    <col min="12" max="12" width="7.125" style="14" hidden="1" customWidth="1"/>
    <col min="13" max="13" width="46" style="14" hidden="1" customWidth="1"/>
    <col min="14" max="15" width="7.125" style="14" hidden="1" customWidth="1"/>
    <col min="16" max="16" width="27" style="14" hidden="1" customWidth="1"/>
    <col min="17" max="17" width="9.5" style="14" hidden="1" customWidth="1"/>
    <col min="18" max="18" width="12.125" style="14" hidden="1" customWidth="1"/>
    <col min="19" max="19" width="18.625" style="14" hidden="1" customWidth="1"/>
    <col min="20" max="21" width="14.625" style="14" hidden="1" customWidth="1"/>
    <col min="22" max="22" width="32.75" style="157" hidden="1" customWidth="1"/>
    <col min="23" max="23" width="4.5" style="186" hidden="1" customWidth="1"/>
    <col min="24" max="24" width="2.5" style="157" hidden="1" customWidth="1"/>
    <col min="25" max="25" width="66" style="2" hidden="1" customWidth="1"/>
    <col min="26" max="26" width="2.5" style="2" hidden="1" customWidth="1"/>
    <col min="27" max="27" width="2.125" style="2" hidden="1" customWidth="1"/>
    <col min="28" max="29" width="12.5" style="2" hidden="1" customWidth="1"/>
    <col min="30" max="32" width="9" hidden="1" customWidth="1"/>
  </cols>
  <sheetData>
    <row r="1" spans="2:34" s="13" customFormat="1" ht="15" customHeight="1">
      <c r="B1" s="18"/>
      <c r="C1" s="3" t="s">
        <v>15</v>
      </c>
      <c r="D1" s="3"/>
      <c r="E1" s="30"/>
      <c r="F1" s="53"/>
      <c r="G1" s="2"/>
      <c r="H1" s="2"/>
      <c r="I1" s="14"/>
      <c r="J1" s="454" t="s">
        <v>513</v>
      </c>
      <c r="K1" s="268"/>
      <c r="L1" s="269" t="s">
        <v>136</v>
      </c>
      <c r="M1" s="455" t="s">
        <v>514</v>
      </c>
      <c r="N1" s="448"/>
      <c r="O1" s="448"/>
      <c r="P1" s="216"/>
      <c r="Q1" s="216"/>
      <c r="R1" s="216"/>
      <c r="S1" s="221"/>
      <c r="T1" s="221"/>
      <c r="U1" s="221"/>
      <c r="V1" s="222"/>
      <c r="W1" s="222"/>
      <c r="X1" s="223"/>
      <c r="Y1" s="313" t="s">
        <v>410</v>
      </c>
      <c r="Z1" s="216"/>
      <c r="AA1" s="14"/>
      <c r="AB1" s="446" t="s">
        <v>512</v>
      </c>
      <c r="AC1" s="446" t="s">
        <v>564</v>
      </c>
      <c r="AD1" s="446" t="s">
        <v>531</v>
      </c>
      <c r="AE1" s="446"/>
      <c r="AF1" s="221"/>
    </row>
    <row r="2" spans="2:34" s="2" customFormat="1" ht="15" customHeight="1">
      <c r="B2" s="18"/>
      <c r="C2" s="18"/>
      <c r="D2" s="25"/>
      <c r="E2" s="30"/>
      <c r="F2" s="53"/>
      <c r="I2" s="20"/>
      <c r="J2" s="436"/>
      <c r="K2" s="189"/>
      <c r="L2" s="190"/>
      <c r="M2" s="458"/>
      <c r="N2" s="449"/>
      <c r="O2" s="449"/>
      <c r="P2" s="266"/>
      <c r="Q2" s="43" t="s">
        <v>10</v>
      </c>
      <c r="R2" s="43" t="s">
        <v>11</v>
      </c>
      <c r="S2" s="45" t="s">
        <v>197</v>
      </c>
      <c r="T2" s="195" t="s">
        <v>198</v>
      </c>
      <c r="U2" s="195" t="s">
        <v>138</v>
      </c>
      <c r="V2" s="158"/>
      <c r="W2" s="159"/>
      <c r="X2" s="160"/>
      <c r="Y2" s="195"/>
      <c r="AB2" s="447" t="s">
        <v>555</v>
      </c>
      <c r="AC2" s="447" t="s">
        <v>570</v>
      </c>
      <c r="AD2" s="447" t="s">
        <v>532</v>
      </c>
    </row>
    <row r="3" spans="2:34" s="13" customFormat="1" ht="15" customHeight="1">
      <c r="B3" s="28" t="s">
        <v>13</v>
      </c>
      <c r="C3" s="27" t="s">
        <v>7</v>
      </c>
      <c r="D3" s="21"/>
      <c r="E3" s="29"/>
      <c r="F3" s="53"/>
      <c r="G3" s="2"/>
      <c r="H3" s="2"/>
      <c r="I3" s="20"/>
      <c r="J3" s="437" t="s">
        <v>522</v>
      </c>
      <c r="K3" s="191">
        <v>1</v>
      </c>
      <c r="L3" s="192">
        <v>2</v>
      </c>
      <c r="M3" s="459" t="s">
        <v>515</v>
      </c>
      <c r="N3" s="450">
        <v>1</v>
      </c>
      <c r="O3" s="450">
        <v>2</v>
      </c>
      <c r="P3" s="267" t="s">
        <v>117</v>
      </c>
      <c r="Q3" s="34">
        <v>1</v>
      </c>
      <c r="R3" s="34">
        <v>1</v>
      </c>
      <c r="S3" s="236" t="s">
        <v>336</v>
      </c>
      <c r="T3" s="236" t="s">
        <v>342</v>
      </c>
      <c r="U3" s="236" t="s">
        <v>344</v>
      </c>
      <c r="V3" s="208" t="s">
        <v>454</v>
      </c>
      <c r="W3" s="161" t="str">
        <f>MID(V3,1,3)</f>
        <v>012</v>
      </c>
      <c r="X3" s="162">
        <v>1</v>
      </c>
      <c r="Y3" s="179" t="s">
        <v>545</v>
      </c>
      <c r="Z3" s="2">
        <v>1</v>
      </c>
      <c r="AA3" s="2"/>
      <c r="AB3" s="447" t="s">
        <v>563</v>
      </c>
      <c r="AC3" s="447" t="s">
        <v>568</v>
      </c>
      <c r="AD3" s="447" t="s">
        <v>533</v>
      </c>
      <c r="AE3" s="2"/>
      <c r="AF3" s="2"/>
      <c r="AG3" s="2"/>
      <c r="AH3" s="2"/>
    </row>
    <row r="4" spans="2:34" s="2" customFormat="1" ht="15" customHeight="1">
      <c r="C4" s="93"/>
      <c r="D4" s="94" t="s">
        <v>139</v>
      </c>
      <c r="E4" s="29"/>
      <c r="F4" s="52" t="str">
        <f t="shared" ref="F4:F9" si="0">IF(G4="","※","")</f>
        <v/>
      </c>
      <c r="G4" s="429">
        <v>1</v>
      </c>
      <c r="H4" s="11"/>
      <c r="I4" s="20"/>
      <c r="J4" s="438" t="s">
        <v>523</v>
      </c>
      <c r="K4" s="191">
        <v>2</v>
      </c>
      <c r="L4" s="192">
        <v>1.5</v>
      </c>
      <c r="M4" s="459" t="s">
        <v>516</v>
      </c>
      <c r="N4" s="450">
        <v>2</v>
      </c>
      <c r="O4" s="450">
        <v>1</v>
      </c>
      <c r="P4" s="267" t="s">
        <v>124</v>
      </c>
      <c r="Q4" s="34">
        <v>2</v>
      </c>
      <c r="R4" s="34">
        <v>2</v>
      </c>
      <c r="S4" s="250" t="s">
        <v>337</v>
      </c>
      <c r="T4" s="236" t="s">
        <v>342</v>
      </c>
      <c r="U4" s="236" t="s">
        <v>345</v>
      </c>
      <c r="V4" s="208" t="s">
        <v>455</v>
      </c>
      <c r="W4" s="161" t="str">
        <f t="shared" ref="W4:W60" si="1">MID(V4,1,3)</f>
        <v>013</v>
      </c>
      <c r="X4" s="162">
        <v>1</v>
      </c>
      <c r="Y4" s="183" t="s">
        <v>546</v>
      </c>
      <c r="Z4" s="2">
        <v>2</v>
      </c>
      <c r="AB4" s="447" t="s">
        <v>562</v>
      </c>
      <c r="AC4" s="447" t="s">
        <v>568</v>
      </c>
      <c r="AD4" s="447" t="s">
        <v>534</v>
      </c>
    </row>
    <row r="5" spans="2:34" s="2" customFormat="1" ht="13.5" customHeight="1">
      <c r="B5" s="18"/>
      <c r="C5" s="12"/>
      <c r="D5" s="21" t="s">
        <v>2</v>
      </c>
      <c r="E5" s="29"/>
      <c r="F5" s="52" t="str">
        <f t="shared" si="0"/>
        <v/>
      </c>
      <c r="G5" s="429">
        <v>1</v>
      </c>
      <c r="H5" s="11"/>
      <c r="I5" s="20"/>
      <c r="J5" s="438" t="s">
        <v>524</v>
      </c>
      <c r="K5" s="191">
        <v>3</v>
      </c>
      <c r="L5" s="91">
        <v>1.3</v>
      </c>
      <c r="M5" s="459" t="s">
        <v>517</v>
      </c>
      <c r="N5" s="450">
        <v>3</v>
      </c>
      <c r="O5" s="450">
        <v>1.5</v>
      </c>
      <c r="P5" s="267" t="s">
        <v>125</v>
      </c>
      <c r="Q5" s="34">
        <v>2</v>
      </c>
      <c r="R5" s="34">
        <v>3</v>
      </c>
      <c r="S5" s="250" t="s">
        <v>338</v>
      </c>
      <c r="T5" s="236" t="s">
        <v>343</v>
      </c>
      <c r="U5" s="252" t="s">
        <v>346</v>
      </c>
      <c r="V5" s="208" t="s">
        <v>459</v>
      </c>
      <c r="W5" s="161" t="str">
        <f t="shared" si="1"/>
        <v>023</v>
      </c>
      <c r="X5" s="162">
        <v>1</v>
      </c>
      <c r="Y5" s="251" t="s">
        <v>547</v>
      </c>
      <c r="Z5" s="2">
        <v>3</v>
      </c>
      <c r="AB5" s="447" t="s">
        <v>561</v>
      </c>
      <c r="AC5" s="447" t="s">
        <v>569</v>
      </c>
      <c r="AD5" s="447" t="s">
        <v>544</v>
      </c>
    </row>
    <row r="6" spans="2:34" s="2" customFormat="1" ht="13.5" customHeight="1">
      <c r="B6" s="18"/>
      <c r="C6" s="12"/>
      <c r="D6" s="21" t="s">
        <v>3</v>
      </c>
      <c r="E6" s="29"/>
      <c r="F6" s="52" t="str">
        <f t="shared" si="0"/>
        <v/>
      </c>
      <c r="G6" s="429">
        <v>1</v>
      </c>
      <c r="H6" s="11"/>
      <c r="I6" s="20"/>
      <c r="J6" s="438" t="s">
        <v>525</v>
      </c>
      <c r="K6" s="191">
        <v>4</v>
      </c>
      <c r="L6" s="91">
        <v>1.3</v>
      </c>
      <c r="M6" s="460" t="s">
        <v>518</v>
      </c>
      <c r="N6" s="451">
        <v>4</v>
      </c>
      <c r="O6" s="451">
        <v>0</v>
      </c>
      <c r="P6" s="267" t="s">
        <v>129</v>
      </c>
      <c r="Q6" s="34">
        <v>3</v>
      </c>
      <c r="R6" s="34">
        <v>4</v>
      </c>
      <c r="S6" s="252" t="s">
        <v>339</v>
      </c>
      <c r="T6" s="236" t="s">
        <v>342</v>
      </c>
      <c r="U6" s="252" t="s">
        <v>346</v>
      </c>
      <c r="V6" s="208" t="s">
        <v>460</v>
      </c>
      <c r="W6" s="161" t="str">
        <f t="shared" si="1"/>
        <v>024</v>
      </c>
      <c r="X6" s="162">
        <v>1</v>
      </c>
      <c r="Y6" s="183" t="s">
        <v>548</v>
      </c>
      <c r="Z6" s="2">
        <v>4</v>
      </c>
      <c r="AB6" s="447" t="s">
        <v>560</v>
      </c>
      <c r="AC6" s="447" t="s">
        <v>567</v>
      </c>
    </row>
    <row r="7" spans="2:34" s="2" customFormat="1" ht="13.5" customHeight="1">
      <c r="B7" s="18"/>
      <c r="C7" s="12"/>
      <c r="D7" s="21" t="s">
        <v>250</v>
      </c>
      <c r="E7" s="29"/>
      <c r="F7" s="52" t="str">
        <f t="shared" si="0"/>
        <v/>
      </c>
      <c r="G7" s="429">
        <v>1</v>
      </c>
      <c r="H7" s="11"/>
      <c r="I7" s="20"/>
      <c r="J7" s="438" t="s">
        <v>526</v>
      </c>
      <c r="K7" s="86">
        <v>5</v>
      </c>
      <c r="L7" s="87">
        <v>1.2</v>
      </c>
      <c r="M7" s="460" t="s">
        <v>519</v>
      </c>
      <c r="N7" s="451">
        <v>5</v>
      </c>
      <c r="O7" s="451">
        <v>2</v>
      </c>
      <c r="P7" s="176" t="s">
        <v>126</v>
      </c>
      <c r="Q7" s="164">
        <v>4</v>
      </c>
      <c r="R7" s="164">
        <v>5</v>
      </c>
      <c r="S7" s="305" t="s">
        <v>340</v>
      </c>
      <c r="T7" s="236" t="s">
        <v>400</v>
      </c>
      <c r="U7" s="236" t="s">
        <v>346</v>
      </c>
      <c r="V7" s="208" t="s">
        <v>456</v>
      </c>
      <c r="W7" s="161" t="str">
        <f t="shared" si="1"/>
        <v>025</v>
      </c>
      <c r="X7" s="162">
        <v>1</v>
      </c>
      <c r="Y7" s="183" t="s">
        <v>549</v>
      </c>
      <c r="Z7" s="2">
        <v>5</v>
      </c>
      <c r="AB7" s="447" t="s">
        <v>559</v>
      </c>
      <c r="AC7" s="447" t="s">
        <v>566</v>
      </c>
    </row>
    <row r="8" spans="2:34" s="2" customFormat="1" ht="13.5" customHeight="1">
      <c r="B8" s="18"/>
      <c r="C8" s="12"/>
      <c r="D8" s="21" t="s">
        <v>4</v>
      </c>
      <c r="E8" s="29"/>
      <c r="F8" s="52" t="str">
        <f t="shared" si="0"/>
        <v/>
      </c>
      <c r="G8" s="429">
        <v>1</v>
      </c>
      <c r="H8" s="31" t="s">
        <v>8</v>
      </c>
      <c r="I8" s="38"/>
      <c r="J8" s="438" t="s">
        <v>527</v>
      </c>
      <c r="K8" s="86">
        <v>6</v>
      </c>
      <c r="L8" s="87">
        <v>1.2</v>
      </c>
      <c r="M8" s="459" t="s">
        <v>520</v>
      </c>
      <c r="N8" s="452">
        <v>6</v>
      </c>
      <c r="O8" s="452">
        <v>1.5</v>
      </c>
      <c r="P8" s="35" t="s">
        <v>127</v>
      </c>
      <c r="Q8" s="35">
        <v>5</v>
      </c>
      <c r="R8" s="35">
        <v>6</v>
      </c>
      <c r="S8" s="250" t="s">
        <v>340</v>
      </c>
      <c r="T8" s="236" t="s">
        <v>342</v>
      </c>
      <c r="U8" s="252" t="s">
        <v>346</v>
      </c>
      <c r="V8" s="208" t="s">
        <v>457</v>
      </c>
      <c r="W8" s="161" t="str">
        <f t="shared" si="1"/>
        <v>026</v>
      </c>
      <c r="X8" s="162">
        <v>1</v>
      </c>
      <c r="Y8" s="184"/>
    </row>
    <row r="9" spans="2:34" s="2" customFormat="1" ht="13.5" customHeight="1">
      <c r="B9" s="18"/>
      <c r="C9" s="12"/>
      <c r="D9" s="21" t="s">
        <v>5</v>
      </c>
      <c r="E9" s="29"/>
      <c r="F9" s="52" t="str">
        <f t="shared" si="0"/>
        <v/>
      </c>
      <c r="G9" s="439">
        <v>1</v>
      </c>
      <c r="H9" s="31" t="s">
        <v>9</v>
      </c>
      <c r="I9" s="20"/>
      <c r="J9" s="437" t="s">
        <v>507</v>
      </c>
      <c r="K9" s="86">
        <v>7</v>
      </c>
      <c r="L9" s="87">
        <v>1.3</v>
      </c>
      <c r="M9" s="461" t="s">
        <v>521</v>
      </c>
      <c r="N9" s="457">
        <v>7</v>
      </c>
      <c r="O9" s="457">
        <v>1.3</v>
      </c>
      <c r="P9" s="35" t="s">
        <v>403</v>
      </c>
      <c r="Q9" s="34">
        <v>6</v>
      </c>
      <c r="R9" s="34">
        <v>7</v>
      </c>
      <c r="S9" s="252" t="s">
        <v>350</v>
      </c>
      <c r="T9" s="236" t="s">
        <v>404</v>
      </c>
      <c r="U9" s="236" t="s">
        <v>347</v>
      </c>
      <c r="V9" s="208" t="s">
        <v>458</v>
      </c>
      <c r="W9" s="161" t="str">
        <f t="shared" si="1"/>
        <v>027</v>
      </c>
      <c r="X9" s="162">
        <v>1</v>
      </c>
      <c r="Y9" s="195"/>
    </row>
    <row r="10" spans="2:34" s="2" customFormat="1" ht="13.5" customHeight="1">
      <c r="B10" s="13"/>
      <c r="C10" s="13"/>
      <c r="D10" s="13"/>
      <c r="E10" s="30"/>
      <c r="F10" s="53"/>
      <c r="G10" s="13"/>
      <c r="H10" s="18"/>
      <c r="I10" s="14"/>
      <c r="J10" s="33" t="s">
        <v>535</v>
      </c>
      <c r="K10" s="86">
        <v>8</v>
      </c>
      <c r="L10" s="87">
        <v>0</v>
      </c>
      <c r="M10" s="33"/>
      <c r="N10" s="20"/>
      <c r="O10" s="452"/>
      <c r="P10" s="46" t="s">
        <v>211</v>
      </c>
      <c r="Q10" s="34">
        <v>7</v>
      </c>
      <c r="R10" s="34">
        <v>8</v>
      </c>
      <c r="S10" s="253" t="s">
        <v>341</v>
      </c>
      <c r="T10" s="236" t="s">
        <v>342</v>
      </c>
      <c r="U10" s="236" t="s">
        <v>348</v>
      </c>
      <c r="V10" s="208" t="s">
        <v>461</v>
      </c>
      <c r="W10" s="161" t="str">
        <f t="shared" si="1"/>
        <v>032</v>
      </c>
      <c r="X10" s="162">
        <v>1</v>
      </c>
      <c r="Y10" s="307" t="s">
        <v>405</v>
      </c>
      <c r="Z10" s="308"/>
    </row>
    <row r="11" spans="2:34" s="2" customFormat="1" ht="13.5" customHeight="1">
      <c r="B11" s="13"/>
      <c r="C11" s="13"/>
      <c r="D11" s="13"/>
      <c r="E11" s="30"/>
      <c r="F11" s="53"/>
      <c r="G11" s="13"/>
      <c r="H11" s="18"/>
      <c r="I11" s="14"/>
      <c r="J11" s="33"/>
      <c r="K11" s="86"/>
      <c r="L11" s="91"/>
      <c r="M11" s="456"/>
      <c r="N11" s="453"/>
      <c r="O11" s="451"/>
      <c r="P11" s="47" t="s">
        <v>128</v>
      </c>
      <c r="Q11" s="47">
        <v>8</v>
      </c>
      <c r="R11" s="47">
        <v>9</v>
      </c>
      <c r="S11" s="250" t="s">
        <v>340</v>
      </c>
      <c r="T11" s="236" t="s">
        <v>342</v>
      </c>
      <c r="U11" s="252" t="s">
        <v>346</v>
      </c>
      <c r="V11" s="208" t="s">
        <v>462</v>
      </c>
      <c r="W11" s="161" t="str">
        <f t="shared" si="1"/>
        <v>033</v>
      </c>
      <c r="X11" s="162">
        <v>1</v>
      </c>
      <c r="Y11" s="309"/>
      <c r="Z11" s="310"/>
    </row>
    <row r="12" spans="2:34" s="2" customFormat="1" ht="15" customHeight="1">
      <c r="B12" s="16" t="s">
        <v>14</v>
      </c>
      <c r="C12" s="10" t="s">
        <v>1</v>
      </c>
      <c r="D12" s="17"/>
      <c r="E12" s="29"/>
      <c r="F12" s="54"/>
      <c r="G12" s="1"/>
      <c r="H12" s="3"/>
      <c r="I12" s="14"/>
      <c r="J12" s="187"/>
      <c r="K12" s="90"/>
      <c r="L12" s="92"/>
      <c r="M12" s="445"/>
      <c r="N12" s="445"/>
      <c r="O12" s="445"/>
      <c r="P12" s="14"/>
      <c r="Q12" s="14"/>
      <c r="R12" s="14"/>
      <c r="S12" s="186"/>
      <c r="T12" s="186"/>
      <c r="U12" s="186"/>
      <c r="V12" s="208" t="s">
        <v>463</v>
      </c>
      <c r="W12" s="161" t="str">
        <f t="shared" si="1"/>
        <v>042</v>
      </c>
      <c r="X12" s="162">
        <v>1</v>
      </c>
      <c r="Y12" s="309" t="s">
        <v>406</v>
      </c>
      <c r="Z12" s="310">
        <v>1</v>
      </c>
    </row>
    <row r="13" spans="2:34" s="2" customFormat="1" ht="13.5" customHeight="1">
      <c r="C13" s="12"/>
      <c r="D13" s="11" t="s">
        <v>511</v>
      </c>
      <c r="E13" s="60"/>
      <c r="F13" s="52" t="str">
        <f>IF(G13="","※","")</f>
        <v/>
      </c>
      <c r="G13" s="81" t="s">
        <v>555</v>
      </c>
      <c r="H13" s="63"/>
      <c r="I13" s="14"/>
      <c r="J13" s="14" t="s">
        <v>12</v>
      </c>
      <c r="K13" s="14"/>
      <c r="L13" s="15"/>
      <c r="M13" s="15"/>
      <c r="N13" s="15"/>
      <c r="O13" s="15"/>
      <c r="P13" s="14"/>
      <c r="Q13" s="14"/>
      <c r="R13" s="14"/>
      <c r="S13" s="186"/>
      <c r="T13" s="186"/>
      <c r="U13" s="186"/>
      <c r="V13" s="208" t="s">
        <v>464</v>
      </c>
      <c r="W13" s="161" t="str">
        <f t="shared" si="1"/>
        <v>043</v>
      </c>
      <c r="X13" s="162">
        <v>1</v>
      </c>
      <c r="Y13" s="309" t="s">
        <v>407</v>
      </c>
      <c r="Z13" s="310">
        <v>2</v>
      </c>
    </row>
    <row r="14" spans="2:34">
      <c r="C14" s="12"/>
      <c r="D14" s="463" t="s">
        <v>540</v>
      </c>
      <c r="E14" s="60"/>
      <c r="F14" s="52" t="str">
        <f>IF(G14="","※","")</f>
        <v/>
      </c>
      <c r="G14" s="81" t="s">
        <v>532</v>
      </c>
      <c r="H14" s="63"/>
      <c r="I14" s="468" t="str">
        <f>IF(G13="","",VLOOKUP(G13,$AB$2:$AC$7,2,0))</f>
        <v>令和02基準書_共通仮設</v>
      </c>
      <c r="J14" s="270" t="str">
        <f>工事情報!J14</f>
        <v/>
      </c>
      <c r="L14" s="15"/>
      <c r="M14" s="15"/>
      <c r="N14" s="15"/>
      <c r="O14" s="15"/>
      <c r="S14" s="186"/>
      <c r="T14" s="186"/>
      <c r="U14" s="186"/>
      <c r="V14" s="208" t="s">
        <v>465</v>
      </c>
      <c r="W14" s="161" t="str">
        <f t="shared" si="1"/>
        <v>083</v>
      </c>
      <c r="X14" s="162">
        <v>1</v>
      </c>
      <c r="Y14" s="309" t="s">
        <v>408</v>
      </c>
      <c r="Z14" s="310">
        <v>3</v>
      </c>
      <c r="AD14" s="2"/>
    </row>
    <row r="15" spans="2:34" s="2" customFormat="1">
      <c r="C15" s="12"/>
      <c r="D15" s="11" t="s">
        <v>530</v>
      </c>
      <c r="E15" s="60"/>
      <c r="F15" s="52" t="str">
        <f>IF(G15="","※","")</f>
        <v/>
      </c>
      <c r="G15" s="81" t="s">
        <v>523</v>
      </c>
      <c r="H15" s="63"/>
      <c r="I15" s="32"/>
      <c r="J15" s="95" t="s">
        <v>140</v>
      </c>
      <c r="K15" s="32"/>
      <c r="L15" s="40"/>
      <c r="M15" s="40"/>
      <c r="N15" s="40"/>
      <c r="O15" s="40"/>
      <c r="P15" s="32"/>
      <c r="Q15" s="32"/>
      <c r="R15" s="32"/>
      <c r="S15" s="186"/>
      <c r="T15" s="186"/>
      <c r="U15" s="186"/>
      <c r="V15" s="208" t="s">
        <v>466</v>
      </c>
      <c r="W15" s="161" t="str">
        <f t="shared" si="1"/>
        <v>085</v>
      </c>
      <c r="X15" s="162">
        <v>1</v>
      </c>
      <c r="Y15" s="309" t="s">
        <v>409</v>
      </c>
      <c r="Z15" s="310">
        <v>4</v>
      </c>
      <c r="AD15"/>
    </row>
    <row r="16" spans="2:34" s="2" customFormat="1" ht="13.5" customHeight="1">
      <c r="C16" s="12"/>
      <c r="D16" s="11" t="s">
        <v>0</v>
      </c>
      <c r="E16" s="60"/>
      <c r="F16" s="52" t="str">
        <f>IF(G16="","※","")</f>
        <v/>
      </c>
      <c r="G16" s="81" t="s">
        <v>495</v>
      </c>
      <c r="H16" s="3"/>
      <c r="I16" s="14"/>
      <c r="J16" s="296"/>
      <c r="K16" s="14"/>
      <c r="L16" s="15"/>
      <c r="M16" s="15"/>
      <c r="N16" s="15"/>
      <c r="O16" s="15"/>
      <c r="P16" s="32"/>
      <c r="Q16" s="14"/>
      <c r="R16" s="14"/>
      <c r="S16" s="186"/>
      <c r="T16" s="186"/>
      <c r="U16" s="186"/>
      <c r="V16" s="208" t="s">
        <v>467</v>
      </c>
      <c r="W16" s="161" t="str">
        <f t="shared" si="1"/>
        <v>082</v>
      </c>
      <c r="X16" s="162">
        <v>1</v>
      </c>
      <c r="Y16" s="183"/>
      <c r="Z16" s="311"/>
    </row>
    <row r="17" spans="2:30" ht="13.5" customHeight="1">
      <c r="C17" s="12"/>
      <c r="D17" s="21" t="s">
        <v>6</v>
      </c>
      <c r="E17" s="58">
        <f>IF(G17="","",VLOOKUP(G17,Y2:Z15,2,FALSE))</f>
        <v>1</v>
      </c>
      <c r="F17" s="52" t="str">
        <f>IF(G17="","※","")</f>
        <v/>
      </c>
      <c r="G17" s="462" t="s">
        <v>545</v>
      </c>
      <c r="H17" s="3"/>
      <c r="L17" s="15"/>
      <c r="M17" s="15"/>
      <c r="N17" s="15"/>
      <c r="O17" s="15"/>
      <c r="P17" s="32"/>
      <c r="S17" s="157"/>
      <c r="T17" s="157"/>
      <c r="U17" s="157"/>
      <c r="V17" s="208" t="s">
        <v>536</v>
      </c>
      <c r="W17" s="254" t="str">
        <f t="shared" si="1"/>
        <v>086</v>
      </c>
      <c r="X17" s="176">
        <v>1</v>
      </c>
      <c r="Y17" s="184"/>
      <c r="Z17" s="312"/>
      <c r="AD17" s="2"/>
    </row>
    <row r="18" spans="2:30" ht="15" customHeight="1">
      <c r="G18" s="2"/>
      <c r="H18" s="3"/>
      <c r="J18" s="186" t="s">
        <v>195</v>
      </c>
      <c r="K18" s="186"/>
      <c r="L18" s="185"/>
      <c r="M18" s="185"/>
      <c r="N18" s="185"/>
      <c r="O18" s="185"/>
      <c r="P18" s="32"/>
      <c r="S18" s="186"/>
      <c r="T18" s="186"/>
      <c r="U18" s="186"/>
      <c r="V18" s="208" t="s">
        <v>468</v>
      </c>
      <c r="W18" s="161" t="str">
        <f t="shared" si="1"/>
        <v>051</v>
      </c>
      <c r="X18" s="162">
        <v>1</v>
      </c>
      <c r="Y18" s="195"/>
    </row>
    <row r="19" spans="2:30" ht="13.5" customHeight="1">
      <c r="B19" s="39"/>
      <c r="C19" s="3"/>
      <c r="D19" s="3"/>
      <c r="E19" s="129"/>
      <c r="F19" s="128"/>
      <c r="G19" s="130"/>
      <c r="H19" s="3"/>
      <c r="J19" s="188"/>
      <c r="K19" s="189"/>
      <c r="L19" s="190" t="s">
        <v>136</v>
      </c>
      <c r="M19" s="278"/>
      <c r="N19" s="278"/>
      <c r="O19" s="278"/>
      <c r="P19" s="32"/>
      <c r="S19" s="186"/>
      <c r="T19" s="186"/>
      <c r="U19" s="186"/>
      <c r="V19" s="208" t="s">
        <v>537</v>
      </c>
      <c r="W19" s="161" t="str">
        <f t="shared" si="1"/>
        <v>052</v>
      </c>
      <c r="X19" s="162">
        <v>1</v>
      </c>
      <c r="Y19" s="195"/>
    </row>
    <row r="20" spans="2:30">
      <c r="B20" s="3"/>
      <c r="C20" s="131"/>
      <c r="D20" s="132"/>
      <c r="E20" s="129"/>
      <c r="F20" s="54"/>
      <c r="G20" s="233"/>
      <c r="H20" s="24"/>
      <c r="J20" s="165" t="s">
        <v>118</v>
      </c>
      <c r="K20" s="191">
        <v>1</v>
      </c>
      <c r="L20" s="192">
        <v>1</v>
      </c>
      <c r="M20" s="278"/>
      <c r="N20" s="278"/>
      <c r="O20" s="278"/>
      <c r="P20" s="32"/>
      <c r="S20" s="186"/>
      <c r="T20" s="186"/>
      <c r="U20" s="186"/>
      <c r="V20" s="208" t="s">
        <v>469</v>
      </c>
      <c r="W20" s="161" t="str">
        <f t="shared" si="1"/>
        <v>055</v>
      </c>
      <c r="X20" s="162">
        <v>1</v>
      </c>
      <c r="Y20" s="195"/>
    </row>
    <row r="21" spans="2:30">
      <c r="B21" s="3"/>
      <c r="C21" s="3"/>
      <c r="D21" s="132"/>
      <c r="E21" s="129"/>
      <c r="F21" s="54"/>
      <c r="G21" s="234"/>
      <c r="H21" s="24"/>
      <c r="J21" s="165" t="s">
        <v>401</v>
      </c>
      <c r="K21" s="191">
        <v>3</v>
      </c>
      <c r="L21" s="192">
        <v>0.75</v>
      </c>
      <c r="M21" s="278"/>
      <c r="N21" s="278"/>
      <c r="O21" s="278"/>
      <c r="P21" s="32"/>
      <c r="S21" s="186"/>
      <c r="T21" s="186"/>
      <c r="U21" s="186"/>
      <c r="V21" s="208" t="s">
        <v>470</v>
      </c>
      <c r="W21" s="161" t="str">
        <f t="shared" si="1"/>
        <v>062</v>
      </c>
      <c r="X21" s="162">
        <v>1</v>
      </c>
      <c r="Y21" s="195"/>
    </row>
    <row r="22" spans="2:30">
      <c r="B22" s="3"/>
      <c r="C22" s="41"/>
      <c r="D22" s="132"/>
      <c r="E22" s="129"/>
      <c r="F22" s="54"/>
      <c r="G22" s="234"/>
      <c r="H22" s="24"/>
      <c r="J22" s="193" t="s">
        <v>402</v>
      </c>
      <c r="K22" s="194">
        <v>4</v>
      </c>
      <c r="L22" s="88">
        <v>0</v>
      </c>
      <c r="M22" s="453"/>
      <c r="N22" s="453"/>
      <c r="O22" s="453"/>
      <c r="P22" s="32"/>
      <c r="S22" s="186"/>
      <c r="T22" s="186"/>
      <c r="U22" s="186"/>
      <c r="V22" s="208" t="s">
        <v>471</v>
      </c>
      <c r="W22" s="161" t="str">
        <f t="shared" si="1"/>
        <v>063</v>
      </c>
      <c r="X22" s="162">
        <v>1</v>
      </c>
      <c r="Y22" s="195"/>
    </row>
    <row r="23" spans="2:30">
      <c r="B23" s="3"/>
      <c r="C23" s="3"/>
      <c r="D23" s="132"/>
      <c r="E23" s="129"/>
      <c r="F23" s="54"/>
      <c r="G23" s="234"/>
      <c r="H23" s="24"/>
      <c r="J23" s="186"/>
      <c r="K23" s="186"/>
      <c r="L23" s="186"/>
      <c r="M23" s="186"/>
      <c r="N23" s="186"/>
      <c r="O23" s="186"/>
      <c r="P23" s="32"/>
      <c r="S23" s="186"/>
      <c r="T23" s="186"/>
      <c r="U23" s="186"/>
      <c r="V23" s="208" t="s">
        <v>472</v>
      </c>
      <c r="W23" s="161" t="str">
        <f t="shared" si="1"/>
        <v>101</v>
      </c>
      <c r="X23" s="162">
        <v>1</v>
      </c>
      <c r="Y23" s="195"/>
    </row>
    <row r="24" spans="2:30">
      <c r="B24" s="3"/>
      <c r="C24" s="3"/>
      <c r="D24" s="39"/>
      <c r="E24" s="129"/>
      <c r="F24" s="54"/>
      <c r="G24" s="77"/>
      <c r="H24" s="24"/>
      <c r="J24" s="186" t="s">
        <v>196</v>
      </c>
      <c r="K24" s="186"/>
      <c r="L24" s="185"/>
      <c r="M24" s="185"/>
      <c r="N24" s="185"/>
      <c r="O24" s="185"/>
      <c r="P24" s="15"/>
      <c r="S24" s="186"/>
      <c r="T24" s="186"/>
      <c r="U24" s="186"/>
      <c r="V24" s="208" t="s">
        <v>473</v>
      </c>
      <c r="W24" s="163" t="str">
        <f t="shared" si="1"/>
        <v>102</v>
      </c>
      <c r="X24" s="162">
        <v>1</v>
      </c>
      <c r="Y24" s="195"/>
    </row>
    <row r="25" spans="2:30">
      <c r="B25" s="3"/>
      <c r="C25" s="3"/>
      <c r="D25" s="3"/>
      <c r="E25" s="129"/>
      <c r="F25" s="133"/>
      <c r="G25" s="134"/>
      <c r="H25" s="135"/>
      <c r="J25" s="188"/>
      <c r="K25" s="189"/>
      <c r="L25" s="190" t="s">
        <v>136</v>
      </c>
      <c r="M25" s="278"/>
      <c r="N25" s="278"/>
      <c r="O25" s="278"/>
      <c r="P25" s="15"/>
      <c r="S25" s="186"/>
      <c r="T25" s="186"/>
      <c r="U25" s="186"/>
      <c r="V25" s="208" t="s">
        <v>474</v>
      </c>
      <c r="W25" s="161" t="str">
        <f t="shared" si="1"/>
        <v>111</v>
      </c>
      <c r="X25" s="162">
        <v>1</v>
      </c>
      <c r="Y25" s="195"/>
    </row>
    <row r="26" spans="2:30">
      <c r="J26" s="165" t="s">
        <v>118</v>
      </c>
      <c r="K26" s="191">
        <v>1</v>
      </c>
      <c r="L26" s="192">
        <v>2</v>
      </c>
      <c r="M26" s="278"/>
      <c r="N26" s="278"/>
      <c r="O26" s="278"/>
      <c r="P26" s="15"/>
      <c r="S26" s="186"/>
      <c r="T26" s="186"/>
      <c r="U26" s="186"/>
      <c r="V26" s="208" t="s">
        <v>475</v>
      </c>
      <c r="W26" s="161" t="str">
        <f t="shared" si="1"/>
        <v>112</v>
      </c>
      <c r="X26" s="162">
        <v>1</v>
      </c>
      <c r="Y26" s="195"/>
    </row>
    <row r="27" spans="2:30">
      <c r="J27" s="165" t="s">
        <v>119</v>
      </c>
      <c r="K27" s="191">
        <v>3</v>
      </c>
      <c r="L27" s="192">
        <v>1.5</v>
      </c>
      <c r="M27" s="278"/>
      <c r="N27" s="278"/>
      <c r="O27" s="278"/>
      <c r="P27" s="15"/>
      <c r="S27" s="186"/>
      <c r="T27" s="186"/>
      <c r="U27" s="186"/>
      <c r="V27" s="208" t="s">
        <v>476</v>
      </c>
      <c r="W27" s="161" t="str">
        <f t="shared" si="1"/>
        <v>071</v>
      </c>
      <c r="X27" s="162">
        <v>1</v>
      </c>
      <c r="Y27" s="195"/>
    </row>
    <row r="28" spans="2:30">
      <c r="E28" s="64"/>
      <c r="F28" s="65"/>
      <c r="G28" s="23"/>
      <c r="J28" s="193" t="s">
        <v>120</v>
      </c>
      <c r="K28" s="194">
        <v>4</v>
      </c>
      <c r="L28" s="88">
        <v>0</v>
      </c>
      <c r="M28" s="453"/>
      <c r="N28" s="453"/>
      <c r="O28" s="453"/>
      <c r="P28" s="15"/>
      <c r="S28" s="186"/>
      <c r="T28" s="186"/>
      <c r="U28" s="186"/>
      <c r="V28" s="208" t="s">
        <v>553</v>
      </c>
      <c r="W28" s="161" t="str">
        <f t="shared" ref="W28:W29" si="2">MID(V28,1,3)</f>
        <v>072</v>
      </c>
      <c r="X28" s="162">
        <v>1</v>
      </c>
      <c r="Y28" s="195"/>
    </row>
    <row r="29" spans="2:30">
      <c r="D29" s="42"/>
      <c r="E29" s="68"/>
      <c r="F29" s="69"/>
      <c r="G29" s="49"/>
      <c r="P29" s="15"/>
      <c r="S29" s="186"/>
      <c r="T29" s="186"/>
      <c r="U29" s="186"/>
      <c r="V29" s="208" t="s">
        <v>554</v>
      </c>
      <c r="W29" s="161" t="str">
        <f t="shared" si="2"/>
        <v>073</v>
      </c>
      <c r="X29" s="162">
        <v>1</v>
      </c>
      <c r="Y29" s="195"/>
    </row>
    <row r="30" spans="2:30" ht="24" customHeight="1">
      <c r="D30" s="72"/>
      <c r="E30" s="72"/>
      <c r="F30" s="73"/>
      <c r="G30" s="70"/>
      <c r="J30" s="454" t="s">
        <v>543</v>
      </c>
      <c r="K30" s="268"/>
      <c r="L30" s="269" t="s">
        <v>136</v>
      </c>
      <c r="P30" s="15"/>
      <c r="S30" s="186"/>
      <c r="T30" s="186"/>
      <c r="U30" s="186"/>
      <c r="V30" s="208" t="s">
        <v>477</v>
      </c>
      <c r="W30" s="161" t="str">
        <f t="shared" si="1"/>
        <v>131</v>
      </c>
      <c r="X30" s="162">
        <v>1</v>
      </c>
      <c r="Y30" s="195"/>
    </row>
    <row r="31" spans="2:30">
      <c r="D31" s="66"/>
      <c r="E31" s="71"/>
      <c r="F31" s="61"/>
      <c r="G31" s="61"/>
      <c r="J31" s="436"/>
      <c r="K31" s="189"/>
      <c r="L31" s="190"/>
      <c r="P31" s="15"/>
      <c r="S31" s="186"/>
      <c r="T31" s="186"/>
      <c r="U31" s="186"/>
      <c r="V31" s="208" t="s">
        <v>478</v>
      </c>
      <c r="W31" s="161" t="str">
        <f t="shared" si="1"/>
        <v>132</v>
      </c>
      <c r="X31" s="162">
        <v>1</v>
      </c>
      <c r="Y31" s="195"/>
    </row>
    <row r="32" spans="2:30">
      <c r="J32" s="437" t="s">
        <v>522</v>
      </c>
      <c r="K32" s="191">
        <v>1</v>
      </c>
      <c r="L32" s="192">
        <v>2</v>
      </c>
      <c r="P32" s="15"/>
      <c r="S32" s="186"/>
      <c r="T32" s="186"/>
      <c r="U32" s="186"/>
      <c r="V32" s="208" t="s">
        <v>479</v>
      </c>
      <c r="W32" s="161" t="str">
        <f t="shared" si="1"/>
        <v>133</v>
      </c>
      <c r="X32" s="162">
        <v>1</v>
      </c>
      <c r="Y32" s="195"/>
    </row>
    <row r="33" spans="10:25">
      <c r="J33" s="438" t="s">
        <v>523</v>
      </c>
      <c r="K33" s="191">
        <v>2</v>
      </c>
      <c r="L33" s="192">
        <v>1.5</v>
      </c>
      <c r="P33" s="15"/>
      <c r="S33" s="186"/>
      <c r="T33" s="186"/>
      <c r="U33" s="186"/>
      <c r="V33" s="208" t="s">
        <v>480</v>
      </c>
      <c r="W33" s="161" t="str">
        <f t="shared" si="1"/>
        <v>134</v>
      </c>
      <c r="X33" s="162">
        <v>1</v>
      </c>
      <c r="Y33" s="195"/>
    </row>
    <row r="34" spans="10:25">
      <c r="J34" s="438" t="s">
        <v>524</v>
      </c>
      <c r="K34" s="191">
        <v>3</v>
      </c>
      <c r="L34" s="91">
        <v>1.3</v>
      </c>
      <c r="P34" s="15"/>
      <c r="S34" s="186"/>
      <c r="T34" s="186"/>
      <c r="U34" s="186"/>
      <c r="V34" s="208" t="s">
        <v>538</v>
      </c>
      <c r="W34" s="161" t="str">
        <f t="shared" si="1"/>
        <v>135</v>
      </c>
      <c r="X34" s="162">
        <v>1</v>
      </c>
      <c r="Y34" s="195"/>
    </row>
    <row r="35" spans="10:25">
      <c r="J35" s="438" t="s">
        <v>525</v>
      </c>
      <c r="K35" s="191">
        <v>4</v>
      </c>
      <c r="L35" s="91">
        <v>1.3</v>
      </c>
      <c r="P35" s="15"/>
      <c r="S35" s="186"/>
      <c r="T35" s="186"/>
      <c r="U35" s="186"/>
      <c r="V35" s="208" t="s">
        <v>481</v>
      </c>
      <c r="W35" s="161" t="str">
        <f t="shared" si="1"/>
        <v>191</v>
      </c>
      <c r="X35" s="162">
        <v>1</v>
      </c>
      <c r="Y35" s="195"/>
    </row>
    <row r="36" spans="10:25">
      <c r="J36" s="438" t="s">
        <v>526</v>
      </c>
      <c r="K36" s="86">
        <v>5</v>
      </c>
      <c r="L36" s="87">
        <v>1.2</v>
      </c>
      <c r="P36" s="15"/>
      <c r="S36" s="186"/>
      <c r="T36" s="186"/>
      <c r="U36" s="186"/>
      <c r="V36" s="208" t="s">
        <v>482</v>
      </c>
      <c r="W36" s="161" t="str">
        <f t="shared" si="1"/>
        <v>141</v>
      </c>
      <c r="X36" s="162">
        <v>1</v>
      </c>
      <c r="Y36" s="195"/>
    </row>
    <row r="37" spans="10:25">
      <c r="J37" s="438" t="s">
        <v>527</v>
      </c>
      <c r="K37" s="86">
        <v>6</v>
      </c>
      <c r="L37" s="87">
        <v>1.2</v>
      </c>
      <c r="P37" s="15"/>
      <c r="S37" s="186"/>
      <c r="T37" s="186"/>
      <c r="U37" s="186"/>
      <c r="V37" s="208" t="s">
        <v>483</v>
      </c>
      <c r="W37" s="161" t="str">
        <f t="shared" si="1"/>
        <v>142</v>
      </c>
      <c r="X37" s="162">
        <v>1</v>
      </c>
      <c r="Y37" s="195"/>
    </row>
    <row r="38" spans="10:25">
      <c r="J38" s="437" t="s">
        <v>507</v>
      </c>
      <c r="K38" s="86">
        <v>7</v>
      </c>
      <c r="L38" s="87">
        <v>1.3</v>
      </c>
      <c r="P38" s="15"/>
      <c r="S38" s="186"/>
      <c r="T38" s="186"/>
      <c r="U38" s="186"/>
      <c r="V38" s="209" t="s">
        <v>484</v>
      </c>
      <c r="W38" s="161" t="str">
        <f t="shared" si="1"/>
        <v>143</v>
      </c>
      <c r="X38" s="162">
        <v>1</v>
      </c>
      <c r="Y38" s="195"/>
    </row>
    <row r="39" spans="10:25">
      <c r="J39" s="33" t="s">
        <v>542</v>
      </c>
      <c r="K39" s="86">
        <v>8</v>
      </c>
      <c r="L39" s="87">
        <v>0</v>
      </c>
      <c r="P39" s="15"/>
      <c r="S39" s="186"/>
      <c r="T39" s="157"/>
      <c r="U39" s="157"/>
      <c r="V39" s="209" t="s">
        <v>485</v>
      </c>
      <c r="W39" s="161" t="str">
        <f t="shared" si="1"/>
        <v>144</v>
      </c>
      <c r="X39" s="162">
        <v>1</v>
      </c>
      <c r="Y39" s="195"/>
    </row>
    <row r="40" spans="10:25">
      <c r="J40" s="33"/>
      <c r="K40" s="86"/>
      <c r="L40" s="91"/>
      <c r="P40" s="15"/>
      <c r="S40" s="186"/>
      <c r="T40" s="186"/>
      <c r="U40" s="186"/>
      <c r="V40" s="209" t="s">
        <v>486</v>
      </c>
      <c r="W40" s="161" t="str">
        <f t="shared" si="1"/>
        <v>145</v>
      </c>
      <c r="X40" s="162">
        <v>1</v>
      </c>
      <c r="Y40" s="195"/>
    </row>
    <row r="41" spans="10:25">
      <c r="J41" s="187"/>
      <c r="K41" s="90"/>
      <c r="L41" s="92"/>
      <c r="P41" s="15"/>
      <c r="S41" s="186"/>
      <c r="T41" s="186"/>
      <c r="U41" s="186"/>
      <c r="V41" s="209" t="s">
        <v>539</v>
      </c>
      <c r="W41" s="161" t="str">
        <f t="shared" si="1"/>
        <v>146</v>
      </c>
      <c r="X41" s="162">
        <v>1</v>
      </c>
      <c r="Y41" s="195"/>
    </row>
    <row r="42" spans="10:25">
      <c r="P42" s="15"/>
      <c r="S42" s="186"/>
      <c r="T42" s="186"/>
      <c r="U42" s="186"/>
      <c r="V42" s="210" t="s">
        <v>487</v>
      </c>
      <c r="W42" s="161" t="str">
        <f t="shared" si="1"/>
        <v>192</v>
      </c>
      <c r="X42" s="162">
        <v>1</v>
      </c>
      <c r="Y42" s="195"/>
    </row>
    <row r="43" spans="10:25">
      <c r="J43" s="454" t="s">
        <v>552</v>
      </c>
      <c r="K43" s="268"/>
      <c r="L43" s="269" t="s">
        <v>136</v>
      </c>
      <c r="P43" s="15"/>
      <c r="S43" s="186"/>
      <c r="T43" s="186"/>
      <c r="U43" s="186"/>
      <c r="V43" s="210" t="s">
        <v>488</v>
      </c>
      <c r="W43" s="161" t="str">
        <f t="shared" si="1"/>
        <v>091</v>
      </c>
      <c r="X43" s="162">
        <v>1</v>
      </c>
      <c r="Y43" s="195"/>
    </row>
    <row r="44" spans="10:25">
      <c r="J44" s="436"/>
      <c r="K44" s="189"/>
      <c r="L44" s="190"/>
      <c r="P44" s="15"/>
      <c r="S44" s="186"/>
      <c r="T44" s="186"/>
      <c r="U44" s="186"/>
      <c r="V44" s="210" t="s">
        <v>489</v>
      </c>
      <c r="W44" s="161" t="str">
        <f t="shared" si="1"/>
        <v>151</v>
      </c>
      <c r="X44" s="162">
        <v>1</v>
      </c>
      <c r="Y44" s="195"/>
    </row>
    <row r="45" spans="10:25">
      <c r="J45" s="437" t="s">
        <v>522</v>
      </c>
      <c r="K45" s="191">
        <v>1</v>
      </c>
      <c r="L45" s="192">
        <v>2</v>
      </c>
      <c r="P45" s="15"/>
      <c r="S45" s="186"/>
      <c r="T45" s="186"/>
      <c r="U45" s="186"/>
      <c r="V45" s="255" t="s">
        <v>490</v>
      </c>
      <c r="W45" s="173" t="str">
        <f t="shared" si="1"/>
        <v>161</v>
      </c>
      <c r="X45" s="174">
        <v>1</v>
      </c>
      <c r="Y45" s="195"/>
    </row>
    <row r="46" spans="10:25">
      <c r="J46" s="438" t="s">
        <v>523</v>
      </c>
      <c r="K46" s="191">
        <v>2</v>
      </c>
      <c r="L46" s="192">
        <v>1.5</v>
      </c>
      <c r="P46" s="15"/>
      <c r="S46" s="186"/>
      <c r="T46" s="186"/>
      <c r="U46" s="186"/>
      <c r="V46" s="255" t="s">
        <v>491</v>
      </c>
      <c r="W46" s="173" t="str">
        <f t="shared" si="1"/>
        <v>171</v>
      </c>
      <c r="X46" s="174">
        <v>1</v>
      </c>
      <c r="Y46" s="195"/>
    </row>
    <row r="47" spans="10:25">
      <c r="J47" s="438" t="s">
        <v>524</v>
      </c>
      <c r="K47" s="191">
        <v>3</v>
      </c>
      <c r="L47" s="91">
        <v>1.3</v>
      </c>
      <c r="P47" s="15"/>
      <c r="S47" s="186"/>
      <c r="T47" s="186"/>
      <c r="U47" s="186"/>
      <c r="V47" s="211" t="s">
        <v>492</v>
      </c>
      <c r="W47" s="173" t="str">
        <f t="shared" si="1"/>
        <v>181</v>
      </c>
      <c r="X47" s="174">
        <v>1</v>
      </c>
      <c r="Y47" s="195"/>
    </row>
    <row r="48" spans="10:25">
      <c r="J48" s="438" t="s">
        <v>525</v>
      </c>
      <c r="K48" s="191">
        <v>4</v>
      </c>
      <c r="L48" s="91">
        <v>1.3</v>
      </c>
      <c r="P48" s="15"/>
      <c r="S48" s="186"/>
      <c r="T48" s="186"/>
      <c r="U48" s="186"/>
      <c r="V48" s="211" t="s">
        <v>493</v>
      </c>
      <c r="W48" s="173" t="str">
        <f t="shared" si="1"/>
        <v>198</v>
      </c>
      <c r="X48" s="174">
        <v>1</v>
      </c>
      <c r="Y48" s="195"/>
    </row>
    <row r="49" spans="1:30" s="4" customFormat="1" hidden="1">
      <c r="A49" s="2"/>
      <c r="B49" s="2"/>
      <c r="C49" s="2"/>
      <c r="D49" s="84" t="s">
        <v>134</v>
      </c>
      <c r="E49" s="492" t="str">
        <f>IF(工事情報!G4="","",工事情報!G4)</f>
        <v/>
      </c>
      <c r="F49" s="493"/>
      <c r="G49" s="494"/>
      <c r="I49" s="19"/>
      <c r="J49" s="438" t="s">
        <v>526</v>
      </c>
      <c r="K49" s="86">
        <v>5</v>
      </c>
      <c r="L49" s="87">
        <v>1.2</v>
      </c>
      <c r="M49" s="19"/>
      <c r="N49" s="19"/>
      <c r="O49" s="19"/>
      <c r="P49" s="15"/>
      <c r="Q49" s="14"/>
      <c r="R49" s="14"/>
      <c r="T49" s="186"/>
      <c r="U49" s="186"/>
      <c r="V49" s="211" t="s">
        <v>494</v>
      </c>
      <c r="W49" s="173" t="str">
        <f t="shared" si="1"/>
        <v>199</v>
      </c>
      <c r="X49" s="174">
        <v>1</v>
      </c>
      <c r="Y49" s="195"/>
      <c r="Z49" s="2"/>
      <c r="AA49" s="2"/>
      <c r="AB49" s="2"/>
      <c r="AC49" s="2"/>
      <c r="AD49"/>
    </row>
    <row r="50" spans="1:30">
      <c r="J50" s="438" t="s">
        <v>527</v>
      </c>
      <c r="K50" s="86">
        <v>6</v>
      </c>
      <c r="L50" s="87">
        <v>1.2</v>
      </c>
      <c r="P50" s="83"/>
      <c r="Q50" s="19"/>
      <c r="R50" s="19"/>
      <c r="S50" s="186"/>
      <c r="T50" s="186"/>
      <c r="U50" s="186"/>
      <c r="V50" s="211" t="s">
        <v>495</v>
      </c>
      <c r="W50" s="173" t="str">
        <f t="shared" si="1"/>
        <v>121</v>
      </c>
      <c r="X50" s="174">
        <v>1</v>
      </c>
      <c r="Y50" s="195"/>
      <c r="AD50" s="4"/>
    </row>
    <row r="51" spans="1:30">
      <c r="D51" s="26"/>
      <c r="J51" s="437" t="s">
        <v>507</v>
      </c>
      <c r="K51" s="86">
        <v>7</v>
      </c>
      <c r="L51" s="87">
        <v>1.3</v>
      </c>
      <c r="P51" s="15"/>
      <c r="S51" s="186"/>
      <c r="T51" s="186"/>
      <c r="U51" s="186"/>
      <c r="V51" s="211" t="s">
        <v>496</v>
      </c>
      <c r="W51" s="173" t="str">
        <f t="shared" si="1"/>
        <v>601</v>
      </c>
      <c r="X51" s="174">
        <v>1</v>
      </c>
      <c r="Y51" s="195"/>
    </row>
    <row r="52" spans="1:30">
      <c r="J52" s="33" t="s">
        <v>542</v>
      </c>
      <c r="K52" s="86">
        <v>8</v>
      </c>
      <c r="L52" s="87">
        <v>0</v>
      </c>
      <c r="P52" s="15"/>
      <c r="S52" s="186"/>
      <c r="T52" s="186"/>
      <c r="U52" s="186"/>
      <c r="V52" s="211" t="s">
        <v>497</v>
      </c>
      <c r="W52" s="173" t="str">
        <f t="shared" si="1"/>
        <v>602</v>
      </c>
      <c r="X52" s="174">
        <v>1</v>
      </c>
      <c r="Y52" s="195"/>
    </row>
    <row r="53" spans="1:30">
      <c r="J53" s="33"/>
      <c r="K53" s="86"/>
      <c r="L53" s="91"/>
      <c r="P53" s="15"/>
      <c r="S53" s="186"/>
      <c r="T53" s="186"/>
      <c r="U53" s="186"/>
      <c r="V53" s="211" t="s">
        <v>498</v>
      </c>
      <c r="W53" s="173" t="str">
        <f t="shared" si="1"/>
        <v>603</v>
      </c>
      <c r="X53" s="174">
        <v>1</v>
      </c>
      <c r="Y53" s="195"/>
    </row>
    <row r="54" spans="1:30">
      <c r="E54" s="85"/>
      <c r="J54" s="187"/>
      <c r="K54" s="90"/>
      <c r="L54" s="92"/>
      <c r="P54" s="15"/>
      <c r="S54" s="186"/>
      <c r="T54" s="186"/>
      <c r="U54" s="186"/>
      <c r="V54" s="211" t="s">
        <v>499</v>
      </c>
      <c r="W54" s="173" t="str">
        <f t="shared" si="1"/>
        <v>604</v>
      </c>
      <c r="X54" s="174">
        <v>1</v>
      </c>
      <c r="Y54" s="195"/>
    </row>
    <row r="55" spans="1:30">
      <c r="P55" s="15"/>
      <c r="S55" s="186"/>
      <c r="T55" s="186"/>
      <c r="U55" s="186"/>
      <c r="V55" s="211" t="s">
        <v>500</v>
      </c>
      <c r="W55" s="173" t="str">
        <f t="shared" si="1"/>
        <v>123</v>
      </c>
      <c r="X55" s="174">
        <v>1</v>
      </c>
      <c r="Y55" s="195"/>
    </row>
    <row r="56" spans="1:30">
      <c r="J56" s="469" t="s">
        <v>565</v>
      </c>
      <c r="K56" s="470"/>
      <c r="L56" s="471" t="s">
        <v>136</v>
      </c>
      <c r="P56" s="15"/>
      <c r="S56" s="186"/>
      <c r="T56" s="186"/>
      <c r="U56" s="186"/>
      <c r="V56" s="211" t="s">
        <v>501</v>
      </c>
      <c r="W56" s="173" t="str">
        <f t="shared" si="1"/>
        <v>611</v>
      </c>
      <c r="X56" s="174">
        <v>1</v>
      </c>
      <c r="Y56" s="195"/>
    </row>
    <row r="57" spans="1:30">
      <c r="J57" s="436"/>
      <c r="K57" s="189"/>
      <c r="L57" s="190"/>
      <c r="P57" s="15"/>
      <c r="S57" s="186"/>
      <c r="T57" s="186"/>
      <c r="U57" s="186"/>
      <c r="V57" s="211" t="s">
        <v>502</v>
      </c>
      <c r="W57" s="173" t="str">
        <f t="shared" si="1"/>
        <v>612</v>
      </c>
      <c r="X57" s="174">
        <v>1</v>
      </c>
      <c r="Y57" s="195"/>
    </row>
    <row r="58" spans="1:30">
      <c r="J58" s="438" t="s">
        <v>522</v>
      </c>
      <c r="K58" s="191">
        <v>1</v>
      </c>
      <c r="L58" s="192">
        <v>2</v>
      </c>
      <c r="P58" s="15"/>
      <c r="S58" s="186"/>
      <c r="T58" s="186"/>
      <c r="U58" s="186"/>
      <c r="V58" s="211" t="s">
        <v>503</v>
      </c>
      <c r="W58" s="173" t="str">
        <f t="shared" si="1"/>
        <v>613</v>
      </c>
      <c r="X58" s="174">
        <v>1</v>
      </c>
      <c r="Y58" s="195"/>
    </row>
    <row r="59" spans="1:30">
      <c r="J59" s="437" t="s">
        <v>523</v>
      </c>
      <c r="K59" s="191">
        <v>2</v>
      </c>
      <c r="L59" s="192">
        <v>1.5</v>
      </c>
      <c r="P59" s="15"/>
      <c r="S59" s="186"/>
      <c r="T59" s="186"/>
      <c r="U59" s="186"/>
      <c r="V59" s="211" t="s">
        <v>504</v>
      </c>
      <c r="W59" s="173" t="str">
        <f t="shared" si="1"/>
        <v>614</v>
      </c>
      <c r="X59" s="174">
        <v>1</v>
      </c>
      <c r="Y59" s="195"/>
    </row>
    <row r="60" spans="1:30">
      <c r="J60" s="438" t="s">
        <v>571</v>
      </c>
      <c r="K60" s="191">
        <v>3</v>
      </c>
      <c r="L60" s="192">
        <v>1.4</v>
      </c>
      <c r="P60" s="15"/>
      <c r="S60" s="186"/>
      <c r="T60" s="186"/>
      <c r="U60" s="186"/>
      <c r="V60" s="211" t="s">
        <v>505</v>
      </c>
      <c r="W60" s="173" t="str">
        <f t="shared" si="1"/>
        <v>615</v>
      </c>
      <c r="X60" s="174">
        <v>1</v>
      </c>
      <c r="Y60" s="195"/>
    </row>
    <row r="61" spans="1:30">
      <c r="J61" s="438" t="s">
        <v>572</v>
      </c>
      <c r="K61" s="191">
        <v>4</v>
      </c>
      <c r="L61" s="91">
        <v>1.4</v>
      </c>
      <c r="P61" s="15"/>
      <c r="S61" s="186"/>
      <c r="T61" s="186"/>
      <c r="U61" s="186"/>
      <c r="V61" s="211"/>
      <c r="W61" s="173"/>
      <c r="X61" s="174"/>
      <c r="Y61" s="195"/>
    </row>
    <row r="62" spans="1:30">
      <c r="J62" s="438" t="s">
        <v>573</v>
      </c>
      <c r="K62" s="191">
        <v>5</v>
      </c>
      <c r="L62" s="91">
        <v>1.4</v>
      </c>
      <c r="P62" s="15"/>
      <c r="S62" s="186"/>
      <c r="T62" s="186"/>
      <c r="U62" s="186"/>
      <c r="V62" s="211"/>
      <c r="W62" s="173"/>
      <c r="X62" s="174"/>
      <c r="Y62" s="195"/>
    </row>
    <row r="63" spans="1:30">
      <c r="J63" s="438" t="s">
        <v>574</v>
      </c>
      <c r="K63" s="191">
        <v>6</v>
      </c>
      <c r="L63" s="87">
        <v>1.3</v>
      </c>
      <c r="P63" s="15"/>
      <c r="S63" s="186"/>
      <c r="T63" s="186"/>
      <c r="U63" s="186"/>
      <c r="V63" s="211"/>
      <c r="W63" s="173"/>
      <c r="X63" s="174"/>
      <c r="Y63" s="195"/>
    </row>
    <row r="64" spans="1:30">
      <c r="J64" s="438" t="s">
        <v>575</v>
      </c>
      <c r="K64" s="191">
        <v>7</v>
      </c>
      <c r="L64" s="87">
        <v>1.3</v>
      </c>
      <c r="P64" s="15"/>
      <c r="S64" s="186"/>
      <c r="T64" s="186"/>
      <c r="U64" s="186"/>
      <c r="V64" s="211"/>
      <c r="W64" s="173"/>
      <c r="X64" s="174"/>
      <c r="Y64" s="195"/>
    </row>
    <row r="65" spans="10:25">
      <c r="J65" s="437" t="s">
        <v>576</v>
      </c>
      <c r="K65" s="191">
        <v>8</v>
      </c>
      <c r="L65" s="87">
        <v>1.2</v>
      </c>
      <c r="P65" s="15"/>
      <c r="S65" s="186"/>
      <c r="T65" s="186"/>
      <c r="U65" s="186"/>
      <c r="V65" s="211"/>
      <c r="W65" s="173"/>
      <c r="X65" s="174"/>
      <c r="Y65" s="195"/>
    </row>
    <row r="66" spans="10:25">
      <c r="J66" s="33" t="s">
        <v>577</v>
      </c>
      <c r="K66" s="191">
        <v>9</v>
      </c>
      <c r="L66" s="87">
        <v>1.2</v>
      </c>
      <c r="P66" s="15"/>
      <c r="S66" s="157" t="s">
        <v>290</v>
      </c>
      <c r="T66" s="186"/>
      <c r="U66" s="186"/>
      <c r="V66" s="211"/>
      <c r="W66" s="173"/>
      <c r="X66" s="174"/>
      <c r="Y66" s="195"/>
    </row>
    <row r="67" spans="10:25">
      <c r="J67" s="33" t="s">
        <v>578</v>
      </c>
      <c r="K67" s="191">
        <v>10</v>
      </c>
      <c r="L67" s="91">
        <v>1.3</v>
      </c>
      <c r="P67" s="15"/>
      <c r="S67" s="186"/>
      <c r="T67" s="186"/>
      <c r="U67" s="186"/>
      <c r="V67" s="211"/>
      <c r="W67" s="173"/>
      <c r="X67" s="174"/>
      <c r="Y67" s="195"/>
    </row>
    <row r="68" spans="10:25">
      <c r="J68" s="187" t="s">
        <v>579</v>
      </c>
      <c r="K68" s="194">
        <v>11</v>
      </c>
      <c r="L68" s="92">
        <v>1</v>
      </c>
      <c r="P68" s="15"/>
      <c r="S68" s="186"/>
      <c r="T68" s="186"/>
      <c r="U68" s="186"/>
      <c r="V68" s="158"/>
      <c r="W68" s="160"/>
      <c r="X68" s="158"/>
      <c r="Y68" s="195"/>
    </row>
    <row r="69" spans="10:25">
      <c r="P69" s="15"/>
      <c r="S69" s="186"/>
      <c r="T69" s="186"/>
      <c r="U69" s="186"/>
      <c r="V69" s="175" t="s">
        <v>291</v>
      </c>
      <c r="W69" s="175">
        <v>201</v>
      </c>
      <c r="X69" s="162">
        <v>4</v>
      </c>
      <c r="Y69" s="195"/>
    </row>
    <row r="70" spans="10:25">
      <c r="P70" s="15"/>
      <c r="S70" s="186"/>
      <c r="T70" s="186"/>
      <c r="U70" s="186"/>
      <c r="V70" s="175" t="s">
        <v>292</v>
      </c>
      <c r="W70" s="175">
        <v>211</v>
      </c>
      <c r="X70" s="162">
        <v>4</v>
      </c>
      <c r="Y70" s="195"/>
    </row>
    <row r="71" spans="10:25">
      <c r="P71" s="15"/>
      <c r="S71" s="256"/>
      <c r="T71" s="256"/>
      <c r="U71" s="256"/>
      <c r="V71" s="175" t="s">
        <v>293</v>
      </c>
      <c r="W71" s="175">
        <v>221</v>
      </c>
      <c r="X71" s="162">
        <v>4</v>
      </c>
      <c r="Y71" s="195"/>
    </row>
    <row r="72" spans="10:25">
      <c r="P72" s="15"/>
      <c r="S72" s="186"/>
      <c r="T72" s="186"/>
      <c r="U72" s="186"/>
      <c r="V72" s="175" t="s">
        <v>294</v>
      </c>
      <c r="W72" s="175">
        <v>231</v>
      </c>
      <c r="X72" s="162">
        <v>4</v>
      </c>
      <c r="Y72" s="195"/>
    </row>
    <row r="73" spans="10:25">
      <c r="P73" s="15"/>
      <c r="S73" s="186"/>
      <c r="T73" s="186"/>
      <c r="U73" s="186"/>
      <c r="V73" s="162" t="s">
        <v>295</v>
      </c>
      <c r="W73" s="162">
        <v>241</v>
      </c>
      <c r="X73" s="162">
        <v>4</v>
      </c>
      <c r="Y73" s="195"/>
    </row>
    <row r="74" spans="10:25">
      <c r="P74" s="15"/>
      <c r="S74" s="186"/>
      <c r="T74" s="186"/>
      <c r="U74" s="186"/>
      <c r="V74" s="162" t="s">
        <v>296</v>
      </c>
      <c r="W74" s="162">
        <v>251</v>
      </c>
      <c r="X74" s="162">
        <v>4</v>
      </c>
      <c r="Y74" s="195"/>
    </row>
    <row r="75" spans="10:25">
      <c r="P75" s="15"/>
      <c r="S75" s="186"/>
      <c r="T75" s="186"/>
      <c r="U75" s="186"/>
      <c r="V75" s="162" t="s">
        <v>297</v>
      </c>
      <c r="W75" s="162">
        <v>261</v>
      </c>
      <c r="X75" s="162">
        <v>4</v>
      </c>
      <c r="Y75" s="195"/>
    </row>
    <row r="76" spans="10:25">
      <c r="P76" s="15"/>
      <c r="S76" s="186"/>
      <c r="T76" s="186"/>
      <c r="U76" s="186"/>
      <c r="V76" s="162" t="s">
        <v>298</v>
      </c>
      <c r="W76" s="162">
        <v>271</v>
      </c>
      <c r="X76" s="162">
        <v>4</v>
      </c>
      <c r="Y76" s="195"/>
    </row>
    <row r="77" spans="10:25">
      <c r="P77" s="15"/>
      <c r="S77" s="186"/>
      <c r="T77" s="186"/>
      <c r="U77" s="186"/>
      <c r="V77" s="162" t="s">
        <v>299</v>
      </c>
      <c r="W77" s="162">
        <v>281</v>
      </c>
      <c r="X77" s="162">
        <v>4</v>
      </c>
      <c r="Y77" s="195"/>
    </row>
    <row r="78" spans="10:25">
      <c r="P78" s="15"/>
      <c r="S78" s="186"/>
      <c r="T78" s="186"/>
      <c r="U78" s="186"/>
      <c r="V78" s="162" t="s">
        <v>300</v>
      </c>
      <c r="W78" s="162">
        <v>202</v>
      </c>
      <c r="X78" s="162">
        <v>4</v>
      </c>
      <c r="Y78" s="195"/>
    </row>
    <row r="79" spans="10:25">
      <c r="P79" s="15"/>
      <c r="S79" s="186"/>
      <c r="T79" s="157"/>
      <c r="U79" s="157"/>
      <c r="V79" s="162" t="s">
        <v>301</v>
      </c>
      <c r="W79" s="162">
        <v>203</v>
      </c>
      <c r="X79" s="162">
        <v>4</v>
      </c>
      <c r="Y79" s="195"/>
    </row>
    <row r="80" spans="10:25">
      <c r="P80" s="15"/>
      <c r="S80" s="186"/>
      <c r="T80" s="186"/>
      <c r="U80" s="186"/>
      <c r="V80" s="162" t="s">
        <v>302</v>
      </c>
      <c r="W80" s="162">
        <v>204</v>
      </c>
      <c r="X80" s="176">
        <v>4</v>
      </c>
      <c r="Y80" s="195"/>
    </row>
    <row r="81" spans="16:25">
      <c r="P81" s="15"/>
      <c r="S81" s="186"/>
      <c r="T81" s="186"/>
      <c r="U81" s="186"/>
      <c r="V81" s="162" t="s">
        <v>303</v>
      </c>
      <c r="W81" s="162">
        <v>293</v>
      </c>
      <c r="X81" s="162">
        <v>4</v>
      </c>
      <c r="Y81" s="195"/>
    </row>
    <row r="82" spans="16:25">
      <c r="P82" s="15"/>
      <c r="S82" s="186"/>
      <c r="T82" s="186"/>
      <c r="U82" s="186"/>
      <c r="V82" s="162" t="s">
        <v>304</v>
      </c>
      <c r="W82" s="162">
        <v>294</v>
      </c>
      <c r="X82" s="162">
        <v>4</v>
      </c>
      <c r="Y82" s="195"/>
    </row>
    <row r="83" spans="16:25">
      <c r="P83" s="15"/>
      <c r="S83" s="186"/>
      <c r="T83" s="186"/>
      <c r="U83" s="186"/>
      <c r="V83" s="162" t="s">
        <v>305</v>
      </c>
      <c r="W83" s="162">
        <v>296</v>
      </c>
      <c r="X83" s="162">
        <v>4</v>
      </c>
      <c r="Y83" s="195"/>
    </row>
    <row r="84" spans="16:25">
      <c r="P84" s="15"/>
      <c r="S84" s="186"/>
      <c r="T84" s="186"/>
      <c r="U84" s="186"/>
      <c r="V84" s="162" t="s">
        <v>306</v>
      </c>
      <c r="W84" s="162">
        <v>205</v>
      </c>
      <c r="X84" s="162">
        <v>4</v>
      </c>
      <c r="Y84" s="195"/>
    </row>
    <row r="85" spans="16:25">
      <c r="P85" s="15"/>
      <c r="S85" s="186"/>
      <c r="T85" s="186"/>
      <c r="U85" s="186"/>
      <c r="V85" s="162" t="s">
        <v>307</v>
      </c>
      <c r="W85" s="162">
        <v>206</v>
      </c>
      <c r="X85" s="162">
        <v>4</v>
      </c>
      <c r="Y85" s="195"/>
    </row>
    <row r="86" spans="16:25">
      <c r="P86" s="15"/>
      <c r="S86" s="186"/>
      <c r="T86" s="186"/>
      <c r="U86" s="186"/>
      <c r="V86" s="162" t="s">
        <v>308</v>
      </c>
      <c r="W86" s="162">
        <v>207</v>
      </c>
      <c r="X86" s="162">
        <v>4</v>
      </c>
      <c r="Y86" s="195"/>
    </row>
    <row r="87" spans="16:25">
      <c r="P87" s="15"/>
      <c r="S87" s="186"/>
      <c r="T87" s="186"/>
      <c r="U87" s="186"/>
      <c r="V87" s="162" t="s">
        <v>309</v>
      </c>
      <c r="W87" s="162">
        <v>291</v>
      </c>
      <c r="X87" s="162">
        <v>4</v>
      </c>
      <c r="Y87" s="195"/>
    </row>
    <row r="88" spans="16:25">
      <c r="P88" s="15"/>
      <c r="S88" s="186"/>
      <c r="T88" s="186"/>
      <c r="U88" s="186"/>
      <c r="V88" s="162" t="s">
        <v>310</v>
      </c>
      <c r="W88" s="162">
        <v>295</v>
      </c>
      <c r="X88" s="162">
        <v>4</v>
      </c>
      <c r="Y88" s="195"/>
    </row>
    <row r="89" spans="16:25">
      <c r="P89" s="15"/>
      <c r="S89" s="186"/>
      <c r="T89" s="186"/>
      <c r="U89" s="186"/>
      <c r="V89" s="162" t="s">
        <v>122</v>
      </c>
      <c r="W89" s="162">
        <v>297</v>
      </c>
      <c r="X89" s="162">
        <v>4</v>
      </c>
      <c r="Y89" s="195"/>
    </row>
    <row r="90" spans="16:25">
      <c r="P90" s="15"/>
      <c r="S90" s="186"/>
      <c r="T90" s="186"/>
      <c r="U90" s="186"/>
      <c r="V90" s="162" t="s">
        <v>123</v>
      </c>
      <c r="W90" s="162">
        <v>298</v>
      </c>
      <c r="X90" s="162">
        <v>4</v>
      </c>
      <c r="Y90" s="195"/>
    </row>
    <row r="91" spans="16:25">
      <c r="P91" s="15"/>
      <c r="S91" s="186"/>
      <c r="T91" s="186"/>
      <c r="U91" s="186"/>
      <c r="V91" s="162" t="s">
        <v>135</v>
      </c>
      <c r="W91" s="162">
        <v>299</v>
      </c>
      <c r="X91" s="162">
        <v>4</v>
      </c>
      <c r="Y91" s="195"/>
    </row>
    <row r="92" spans="16:25">
      <c r="P92" s="15"/>
      <c r="S92" s="186"/>
      <c r="T92" s="257"/>
      <c r="U92" s="257"/>
      <c r="V92" s="211" t="s">
        <v>238</v>
      </c>
      <c r="W92" s="162">
        <v>262</v>
      </c>
      <c r="X92" s="162">
        <v>4</v>
      </c>
      <c r="Y92" s="195"/>
    </row>
    <row r="93" spans="16:25">
      <c r="P93" s="15"/>
      <c r="S93" s="195"/>
      <c r="T93" s="195"/>
      <c r="U93" s="195"/>
      <c r="V93" s="211" t="s">
        <v>239</v>
      </c>
      <c r="W93" s="162">
        <v>263</v>
      </c>
      <c r="X93" s="162">
        <v>4</v>
      </c>
      <c r="Y93" s="195"/>
    </row>
    <row r="94" spans="16:25">
      <c r="P94" s="15"/>
      <c r="S94" s="195"/>
      <c r="T94" s="195"/>
      <c r="U94" s="195"/>
      <c r="V94" s="211" t="s">
        <v>252</v>
      </c>
      <c r="W94" s="162">
        <v>264</v>
      </c>
      <c r="X94" s="162">
        <v>4</v>
      </c>
      <c r="Y94" s="195"/>
    </row>
    <row r="95" spans="16:25">
      <c r="P95" s="15"/>
      <c r="S95" s="195"/>
      <c r="T95" s="195"/>
      <c r="U95" s="195"/>
      <c r="V95" s="211" t="s">
        <v>253</v>
      </c>
      <c r="W95" s="162">
        <v>265</v>
      </c>
      <c r="X95" s="162">
        <v>4</v>
      </c>
      <c r="Y95" s="195"/>
    </row>
    <row r="96" spans="16:25">
      <c r="P96" s="15"/>
      <c r="S96" s="157"/>
      <c r="T96" s="157"/>
      <c r="U96" s="157"/>
      <c r="V96" s="211" t="s">
        <v>240</v>
      </c>
      <c r="W96" s="162">
        <v>266</v>
      </c>
      <c r="X96" s="162">
        <v>4</v>
      </c>
      <c r="Y96" s="211" t="s">
        <v>356</v>
      </c>
    </row>
    <row r="97" spans="16:25">
      <c r="P97" s="15"/>
      <c r="S97" s="157"/>
      <c r="T97" s="157"/>
      <c r="U97" s="157"/>
      <c r="V97" s="263" t="s">
        <v>311</v>
      </c>
      <c r="W97" s="235">
        <v>245</v>
      </c>
      <c r="X97" s="235">
        <v>4</v>
      </c>
      <c r="Y97" s="211" t="s">
        <v>357</v>
      </c>
    </row>
    <row r="98" spans="16:25">
      <c r="P98" s="15"/>
      <c r="S98" s="157"/>
      <c r="T98" s="157"/>
      <c r="U98" s="157"/>
      <c r="V98" s="211"/>
      <c r="W98" s="162"/>
      <c r="X98" s="162"/>
      <c r="Y98" s="211" t="s">
        <v>358</v>
      </c>
    </row>
    <row r="99" spans="16:25">
      <c r="P99" s="15"/>
      <c r="S99" s="157"/>
      <c r="T99" s="157"/>
      <c r="U99" s="157"/>
      <c r="V99" s="211"/>
      <c r="W99" s="162"/>
      <c r="X99" s="162"/>
      <c r="Y99" s="211" t="s">
        <v>359</v>
      </c>
    </row>
    <row r="100" spans="16:25">
      <c r="P100" s="15"/>
      <c r="S100" s="157"/>
      <c r="T100" s="157"/>
      <c r="U100" s="157"/>
      <c r="V100" s="211"/>
      <c r="W100" s="162"/>
      <c r="X100" s="162"/>
      <c r="Y100" s="195"/>
    </row>
    <row r="101" spans="16:25">
      <c r="P101" s="15"/>
      <c r="S101" s="157"/>
      <c r="T101" s="157"/>
      <c r="U101" s="157"/>
      <c r="V101" s="263"/>
      <c r="W101" s="235"/>
      <c r="X101" s="235"/>
      <c r="Y101" s="195"/>
    </row>
    <row r="102" spans="16:25">
      <c r="P102" s="15"/>
      <c r="S102" s="157"/>
      <c r="T102" s="157"/>
      <c r="U102" s="157"/>
      <c r="V102" s="211"/>
      <c r="W102" s="162"/>
      <c r="X102" s="162"/>
      <c r="Y102" s="195"/>
    </row>
    <row r="103" spans="16:25">
      <c r="P103" s="15"/>
      <c r="S103" s="157"/>
      <c r="T103" s="157"/>
      <c r="U103" s="157"/>
      <c r="V103" s="211"/>
      <c r="W103" s="162"/>
      <c r="X103" s="162"/>
      <c r="Y103" s="195"/>
    </row>
    <row r="104" spans="16:25">
      <c r="P104" s="15"/>
      <c r="S104" s="157"/>
      <c r="T104" s="157"/>
      <c r="U104" s="157"/>
      <c r="V104" s="211"/>
      <c r="W104" s="162"/>
      <c r="X104" s="162"/>
      <c r="Y104" s="195"/>
    </row>
    <row r="105" spans="16:25">
      <c r="P105" s="15"/>
      <c r="S105" s="157"/>
      <c r="T105" s="157"/>
      <c r="U105" s="157"/>
      <c r="V105" s="211"/>
      <c r="W105" s="162"/>
      <c r="X105" s="162"/>
      <c r="Y105" s="195"/>
    </row>
    <row r="106" spans="16:25">
      <c r="P106" s="15"/>
      <c r="S106" s="157"/>
      <c r="T106" s="157"/>
      <c r="U106" s="157"/>
      <c r="V106" s="211"/>
      <c r="W106" s="162"/>
      <c r="X106" s="162"/>
      <c r="Y106" s="195"/>
    </row>
    <row r="107" spans="16:25">
      <c r="P107" s="15"/>
      <c r="S107" s="157"/>
      <c r="T107" s="157"/>
      <c r="U107" s="157"/>
      <c r="V107" s="211"/>
      <c r="W107" s="162"/>
      <c r="X107" s="162"/>
      <c r="Y107" s="195"/>
    </row>
    <row r="108" spans="16:25">
      <c r="P108" s="15"/>
      <c r="S108" s="157"/>
      <c r="T108" s="157"/>
      <c r="U108" s="157"/>
      <c r="V108" s="211"/>
      <c r="W108" s="162"/>
      <c r="X108" s="162"/>
      <c r="Y108" s="195"/>
    </row>
    <row r="109" spans="16:25">
      <c r="P109" s="15"/>
      <c r="S109" s="157" t="s">
        <v>312</v>
      </c>
      <c r="T109" s="157"/>
      <c r="U109" s="157"/>
      <c r="V109" s="211"/>
      <c r="W109" s="162"/>
      <c r="X109" s="162"/>
      <c r="Y109" s="195"/>
    </row>
    <row r="110" spans="16:25">
      <c r="P110" s="15"/>
      <c r="S110" s="157"/>
      <c r="T110" s="157"/>
      <c r="U110" s="157"/>
      <c r="V110" s="211"/>
      <c r="W110" s="162"/>
      <c r="X110" s="162"/>
      <c r="Y110" s="195"/>
    </row>
    <row r="111" spans="16:25">
      <c r="P111" s="15"/>
      <c r="S111" s="157"/>
      <c r="T111" s="157"/>
      <c r="U111" s="157"/>
      <c r="V111" s="158"/>
      <c r="W111" s="178"/>
      <c r="X111" s="158"/>
      <c r="Y111" s="195"/>
    </row>
    <row r="112" spans="16:25">
      <c r="P112" s="15"/>
      <c r="S112" s="157"/>
      <c r="T112" s="157"/>
      <c r="U112" s="157"/>
      <c r="V112" s="175" t="s">
        <v>313</v>
      </c>
      <c r="W112" s="161">
        <v>301</v>
      </c>
      <c r="X112" s="162">
        <v>2</v>
      </c>
      <c r="Y112" s="195"/>
    </row>
    <row r="113" spans="16:25">
      <c r="P113" s="15"/>
      <c r="S113" s="186"/>
      <c r="T113" s="186"/>
      <c r="U113" s="186"/>
      <c r="V113" s="175" t="s">
        <v>314</v>
      </c>
      <c r="W113" s="161">
        <v>302</v>
      </c>
      <c r="X113" s="162">
        <v>2</v>
      </c>
      <c r="Y113" s="195"/>
    </row>
    <row r="114" spans="16:25">
      <c r="P114" s="15"/>
      <c r="S114" s="186"/>
      <c r="T114" s="157"/>
      <c r="U114" s="157"/>
      <c r="V114" s="175" t="s">
        <v>315</v>
      </c>
      <c r="W114" s="161">
        <v>303</v>
      </c>
      <c r="X114" s="162">
        <v>2</v>
      </c>
      <c r="Y114" s="195"/>
    </row>
    <row r="115" spans="16:25">
      <c r="P115" s="15"/>
      <c r="S115" s="186"/>
      <c r="T115" s="186"/>
      <c r="U115" s="186"/>
      <c r="V115" s="175" t="s">
        <v>316</v>
      </c>
      <c r="W115" s="161">
        <v>304</v>
      </c>
      <c r="X115" s="162">
        <v>2</v>
      </c>
      <c r="Y115" s="195"/>
    </row>
    <row r="116" spans="16:25">
      <c r="P116" s="15"/>
      <c r="S116" s="186"/>
      <c r="T116" s="186"/>
      <c r="U116" s="186"/>
      <c r="V116" s="162" t="s">
        <v>317</v>
      </c>
      <c r="W116" s="161">
        <v>311</v>
      </c>
      <c r="X116" s="162">
        <v>2</v>
      </c>
      <c r="Y116" s="195"/>
    </row>
    <row r="117" spans="16:25">
      <c r="P117" s="15"/>
      <c r="S117" s="186"/>
      <c r="T117" s="186"/>
      <c r="U117" s="186"/>
      <c r="V117" s="162" t="s">
        <v>318</v>
      </c>
      <c r="W117" s="161">
        <v>312</v>
      </c>
      <c r="X117" s="162">
        <v>2</v>
      </c>
      <c r="Y117" s="195"/>
    </row>
    <row r="118" spans="16:25">
      <c r="P118" s="15"/>
      <c r="S118" s="186"/>
      <c r="T118" s="186"/>
      <c r="U118" s="186"/>
      <c r="V118" s="174" t="s">
        <v>137</v>
      </c>
      <c r="W118" s="173">
        <v>313</v>
      </c>
      <c r="X118" s="174">
        <v>2</v>
      </c>
      <c r="Y118" s="195"/>
    </row>
    <row r="119" spans="16:25">
      <c r="P119" s="15"/>
      <c r="S119" s="186"/>
      <c r="T119" s="186"/>
      <c r="U119" s="186"/>
      <c r="V119" s="264" t="s">
        <v>333</v>
      </c>
      <c r="W119" s="265">
        <v>314</v>
      </c>
      <c r="X119" s="264">
        <v>2</v>
      </c>
      <c r="Y119" s="195"/>
    </row>
    <row r="120" spans="16:25">
      <c r="S120" s="186"/>
      <c r="T120" s="186"/>
      <c r="U120" s="186"/>
      <c r="V120" s="264" t="s">
        <v>334</v>
      </c>
      <c r="W120" s="265">
        <v>315</v>
      </c>
      <c r="X120" s="264">
        <v>2</v>
      </c>
      <c r="Y120" s="195"/>
    </row>
    <row r="121" spans="16:25">
      <c r="S121" s="186"/>
      <c r="T121" s="186"/>
      <c r="U121" s="186"/>
      <c r="V121" s="264" t="s">
        <v>335</v>
      </c>
      <c r="W121" s="265">
        <v>316</v>
      </c>
      <c r="X121" s="264">
        <v>2</v>
      </c>
      <c r="Y121" s="195"/>
    </row>
    <row r="122" spans="16:25">
      <c r="S122" s="186"/>
      <c r="T122" s="186"/>
      <c r="U122" s="186"/>
      <c r="V122" s="174"/>
      <c r="W122" s="173"/>
      <c r="X122" s="174"/>
      <c r="Y122" s="195"/>
    </row>
    <row r="123" spans="16:25">
      <c r="S123" s="186"/>
      <c r="T123" s="186"/>
      <c r="U123" s="186"/>
      <c r="V123" s="174"/>
      <c r="W123" s="173"/>
      <c r="X123" s="174"/>
      <c r="Y123" s="195"/>
    </row>
    <row r="124" spans="16:25">
      <c r="S124" s="186"/>
      <c r="T124" s="186"/>
      <c r="U124" s="186"/>
      <c r="V124" s="174"/>
      <c r="W124" s="173"/>
      <c r="X124" s="174"/>
      <c r="Y124" s="195"/>
    </row>
    <row r="125" spans="16:25">
      <c r="S125" s="186"/>
      <c r="T125" s="186"/>
      <c r="U125" s="186"/>
      <c r="V125" s="174"/>
      <c r="W125" s="173"/>
      <c r="X125" s="174"/>
      <c r="Y125" s="195"/>
    </row>
    <row r="126" spans="16:25">
      <c r="S126" s="186"/>
      <c r="T126" s="186"/>
      <c r="U126" s="186"/>
      <c r="V126" s="174"/>
      <c r="W126" s="173"/>
      <c r="X126" s="174"/>
      <c r="Y126" s="195"/>
    </row>
    <row r="127" spans="16:25">
      <c r="S127" s="157" t="s">
        <v>319</v>
      </c>
      <c r="T127" s="186"/>
      <c r="U127" s="186"/>
      <c r="V127" s="174"/>
      <c r="W127" s="173"/>
      <c r="X127" s="174"/>
      <c r="Y127" s="195"/>
    </row>
    <row r="128" spans="16:25">
      <c r="S128" s="186"/>
      <c r="T128" s="186"/>
      <c r="U128" s="186"/>
      <c r="V128" s="258"/>
      <c r="W128" s="259"/>
      <c r="X128" s="258"/>
      <c r="Y128" s="195"/>
    </row>
    <row r="129" spans="19:25">
      <c r="S129" s="186"/>
      <c r="T129" s="186"/>
      <c r="U129" s="186"/>
      <c r="V129" s="162"/>
      <c r="W129" s="161"/>
      <c r="X129" s="162"/>
      <c r="Y129" s="195"/>
    </row>
    <row r="130" spans="19:25">
      <c r="S130" s="186"/>
      <c r="T130" s="186"/>
      <c r="U130" s="186"/>
      <c r="V130" s="162" t="s">
        <v>320</v>
      </c>
      <c r="W130" s="161">
        <v>321</v>
      </c>
      <c r="X130" s="162">
        <v>3</v>
      </c>
      <c r="Y130" s="195"/>
    </row>
    <row r="131" spans="19:25">
      <c r="S131" s="186"/>
      <c r="T131" s="186"/>
      <c r="U131" s="186"/>
      <c r="V131" s="162" t="s">
        <v>321</v>
      </c>
      <c r="W131" s="161">
        <v>322</v>
      </c>
      <c r="X131" s="162">
        <v>3</v>
      </c>
      <c r="Y131" s="260" t="s">
        <v>323</v>
      </c>
    </row>
    <row r="132" spans="19:25">
      <c r="S132" s="186"/>
      <c r="T132" s="186"/>
      <c r="U132" s="186"/>
      <c r="V132" s="162" t="s">
        <v>322</v>
      </c>
      <c r="W132" s="161">
        <v>331</v>
      </c>
      <c r="X132" s="162">
        <v>3</v>
      </c>
      <c r="Y132" s="260" t="s">
        <v>324</v>
      </c>
    </row>
    <row r="133" spans="19:25">
      <c r="S133" s="186"/>
      <c r="T133" s="186"/>
      <c r="U133" s="186"/>
      <c r="V133" s="174" t="s">
        <v>254</v>
      </c>
      <c r="W133" s="173">
        <v>341</v>
      </c>
      <c r="X133" s="174">
        <v>3</v>
      </c>
      <c r="Y133" s="262"/>
    </row>
    <row r="134" spans="19:25">
      <c r="S134" s="186"/>
      <c r="T134" s="186"/>
      <c r="U134" s="186"/>
      <c r="V134" s="174" t="s">
        <v>255</v>
      </c>
      <c r="W134" s="173">
        <v>351</v>
      </c>
      <c r="X134" s="174">
        <v>3</v>
      </c>
      <c r="Y134" s="262"/>
    </row>
    <row r="135" spans="19:25">
      <c r="S135" s="186"/>
      <c r="T135" s="186"/>
      <c r="U135" s="186"/>
      <c r="V135" s="261"/>
      <c r="W135" s="173"/>
      <c r="X135" s="174"/>
      <c r="Y135" s="262"/>
    </row>
    <row r="136" spans="19:25">
      <c r="S136" s="186"/>
      <c r="T136" s="186"/>
      <c r="U136" s="186"/>
      <c r="V136" s="261"/>
      <c r="W136" s="173"/>
      <c r="X136" s="174"/>
      <c r="Y136" s="262"/>
    </row>
    <row r="137" spans="19:25">
      <c r="S137" s="186"/>
      <c r="T137" s="186"/>
      <c r="U137" s="186"/>
      <c r="V137" s="261"/>
      <c r="W137" s="173"/>
      <c r="X137" s="174"/>
      <c r="Y137" s="262"/>
    </row>
    <row r="138" spans="19:25">
      <c r="S138" s="186"/>
      <c r="T138" s="186"/>
      <c r="U138" s="186"/>
      <c r="V138" s="261"/>
      <c r="W138" s="173"/>
      <c r="X138" s="174"/>
      <c r="Y138" s="262"/>
    </row>
    <row r="139" spans="19:25">
      <c r="S139" s="186"/>
      <c r="T139" s="186"/>
      <c r="U139" s="186"/>
      <c r="V139" s="261"/>
      <c r="W139" s="173"/>
      <c r="X139" s="174"/>
      <c r="Y139" s="262"/>
    </row>
    <row r="140" spans="19:25">
      <c r="S140" s="186"/>
      <c r="T140" s="186"/>
      <c r="U140" s="186"/>
      <c r="V140" s="261"/>
      <c r="W140" s="173"/>
      <c r="X140" s="174"/>
      <c r="Y140" s="262"/>
    </row>
    <row r="141" spans="19:25">
      <c r="S141" s="186"/>
      <c r="T141" s="186"/>
      <c r="U141" s="186"/>
      <c r="V141" s="261"/>
      <c r="W141" s="173"/>
      <c r="X141" s="174"/>
      <c r="Y141" s="262"/>
    </row>
    <row r="142" spans="19:25">
      <c r="S142" s="186"/>
      <c r="T142" s="186"/>
      <c r="U142" s="186"/>
      <c r="V142" s="261"/>
      <c r="W142" s="173"/>
      <c r="X142" s="174"/>
      <c r="Y142" s="262"/>
    </row>
    <row r="143" spans="19:25">
      <c r="S143" s="157" t="s">
        <v>121</v>
      </c>
      <c r="T143" s="186"/>
      <c r="U143" s="186"/>
      <c r="V143" s="261"/>
      <c r="W143" s="173"/>
      <c r="X143" s="174"/>
      <c r="Y143" s="195"/>
    </row>
    <row r="144" spans="19:25">
      <c r="S144" s="186"/>
      <c r="T144" s="186"/>
      <c r="U144" s="186"/>
      <c r="V144" s="261"/>
      <c r="W144" s="173"/>
      <c r="X144" s="174"/>
      <c r="Y144" s="195"/>
    </row>
    <row r="145" spans="19:25">
      <c r="S145" s="186"/>
      <c r="T145" s="186"/>
      <c r="U145" s="186"/>
      <c r="V145" s="179"/>
      <c r="W145" s="180"/>
      <c r="X145" s="158"/>
      <c r="Y145" s="195"/>
    </row>
    <row r="146" spans="19:25">
      <c r="S146" s="186"/>
      <c r="T146" s="186"/>
      <c r="U146" s="186"/>
      <c r="V146" s="172" t="s">
        <v>280</v>
      </c>
      <c r="W146" s="161">
        <v>121</v>
      </c>
      <c r="X146" s="162">
        <v>5</v>
      </c>
      <c r="Y146" s="195"/>
    </row>
    <row r="147" spans="19:25">
      <c r="S147" s="186"/>
      <c r="T147" s="186"/>
      <c r="U147" s="186"/>
      <c r="V147" s="211" t="s">
        <v>281</v>
      </c>
      <c r="W147" s="173">
        <v>601</v>
      </c>
      <c r="X147" s="174">
        <v>5</v>
      </c>
      <c r="Y147" s="195"/>
    </row>
    <row r="148" spans="19:25">
      <c r="S148" s="186"/>
      <c r="T148" s="186"/>
      <c r="U148" s="186"/>
      <c r="V148" s="211" t="s">
        <v>282</v>
      </c>
      <c r="W148" s="173">
        <v>602</v>
      </c>
      <c r="X148" s="174">
        <v>5</v>
      </c>
      <c r="Y148" s="195"/>
    </row>
    <row r="149" spans="19:25">
      <c r="S149" s="186"/>
      <c r="T149" s="186"/>
      <c r="U149" s="186"/>
      <c r="V149" s="211" t="s">
        <v>283</v>
      </c>
      <c r="W149" s="173">
        <v>603</v>
      </c>
      <c r="X149" s="174">
        <v>5</v>
      </c>
      <c r="Y149" s="195"/>
    </row>
    <row r="150" spans="19:25">
      <c r="S150" s="186"/>
      <c r="T150" s="186"/>
      <c r="U150" s="186"/>
      <c r="V150" s="211" t="s">
        <v>284</v>
      </c>
      <c r="W150" s="173">
        <v>604</v>
      </c>
      <c r="X150" s="174">
        <v>5</v>
      </c>
      <c r="Y150" s="195"/>
    </row>
    <row r="151" spans="19:25">
      <c r="S151" s="186"/>
      <c r="T151" s="186"/>
      <c r="U151" s="186"/>
      <c r="V151" s="172" t="s">
        <v>285</v>
      </c>
      <c r="W151" s="161">
        <v>123</v>
      </c>
      <c r="X151" s="162">
        <v>5</v>
      </c>
      <c r="Y151" s="195"/>
    </row>
    <row r="152" spans="19:25">
      <c r="S152" s="186"/>
      <c r="T152" s="186"/>
      <c r="U152" s="186"/>
      <c r="V152" s="172" t="s">
        <v>286</v>
      </c>
      <c r="W152" s="173">
        <v>611</v>
      </c>
      <c r="X152" s="174">
        <v>5</v>
      </c>
      <c r="Y152" s="195"/>
    </row>
    <row r="153" spans="19:25">
      <c r="S153" s="186"/>
      <c r="T153" s="186"/>
      <c r="U153" s="186"/>
      <c r="V153" s="172" t="s">
        <v>287</v>
      </c>
      <c r="W153" s="173">
        <v>612</v>
      </c>
      <c r="X153" s="174">
        <v>5</v>
      </c>
      <c r="Y153" s="195"/>
    </row>
    <row r="154" spans="19:25">
      <c r="S154" s="186"/>
      <c r="T154" s="186"/>
      <c r="U154" s="186"/>
      <c r="V154" s="172" t="s">
        <v>288</v>
      </c>
      <c r="W154" s="173">
        <v>613</v>
      </c>
      <c r="X154" s="174">
        <v>5</v>
      </c>
      <c r="Y154" s="195"/>
    </row>
    <row r="155" spans="19:25">
      <c r="S155" s="186"/>
      <c r="T155" s="186"/>
      <c r="U155" s="186"/>
      <c r="V155" s="172" t="s">
        <v>289</v>
      </c>
      <c r="W155" s="173">
        <v>614</v>
      </c>
      <c r="X155" s="174">
        <v>5</v>
      </c>
      <c r="Y155" s="195"/>
    </row>
    <row r="156" spans="19:25">
      <c r="S156" s="186"/>
      <c r="T156" s="186"/>
      <c r="U156" s="186"/>
      <c r="V156" s="172" t="s">
        <v>237</v>
      </c>
      <c r="W156" s="173">
        <v>615</v>
      </c>
      <c r="X156" s="174">
        <v>5</v>
      </c>
      <c r="Y156" s="195"/>
    </row>
    <row r="157" spans="19:25">
      <c r="S157" s="186"/>
      <c r="T157" s="186"/>
      <c r="U157" s="186"/>
      <c r="V157" s="172"/>
      <c r="W157" s="173"/>
      <c r="X157" s="174"/>
      <c r="Y157" s="195"/>
    </row>
    <row r="158" spans="19:25">
      <c r="S158" s="186"/>
      <c r="T158" s="186"/>
      <c r="U158" s="186"/>
      <c r="V158" s="172"/>
      <c r="W158" s="173"/>
      <c r="X158" s="174"/>
      <c r="Y158" s="195"/>
    </row>
    <row r="159" spans="19:25">
      <c r="S159" s="186"/>
      <c r="T159" s="186"/>
      <c r="U159" s="186"/>
      <c r="V159" s="172"/>
      <c r="W159" s="173"/>
      <c r="X159" s="174"/>
      <c r="Y159" s="195"/>
    </row>
    <row r="160" spans="19:25">
      <c r="S160" s="186"/>
      <c r="T160" s="186"/>
      <c r="U160" s="186"/>
      <c r="V160" s="172"/>
      <c r="W160" s="173"/>
      <c r="X160" s="174"/>
      <c r="Y160" s="195"/>
    </row>
    <row r="161" spans="19:25">
      <c r="S161" s="186"/>
      <c r="T161" s="186"/>
      <c r="U161" s="186"/>
      <c r="V161" s="172"/>
      <c r="W161" s="173"/>
      <c r="X161" s="174"/>
      <c r="Y161" s="195"/>
    </row>
    <row r="162" spans="19:25">
      <c r="S162" s="186"/>
      <c r="T162" s="186"/>
      <c r="U162" s="186"/>
      <c r="V162" s="172"/>
      <c r="W162" s="173"/>
      <c r="X162" s="174"/>
      <c r="Y162" s="195"/>
    </row>
    <row r="163" spans="19:25">
      <c r="S163" s="186"/>
      <c r="T163" s="186"/>
      <c r="U163" s="186"/>
      <c r="V163" s="172"/>
      <c r="W163" s="173"/>
      <c r="X163" s="174"/>
      <c r="Y163" s="195"/>
    </row>
    <row r="164" spans="19:25">
      <c r="S164" s="186"/>
      <c r="T164" s="186"/>
      <c r="U164" s="186"/>
      <c r="V164" s="172"/>
      <c r="W164" s="173"/>
      <c r="X164" s="174"/>
      <c r="Y164" s="195"/>
    </row>
    <row r="165" spans="19:25">
      <c r="S165" s="186" t="s">
        <v>412</v>
      </c>
      <c r="T165" s="186"/>
      <c r="U165" s="186"/>
      <c r="V165" s="172"/>
      <c r="W165" s="173"/>
      <c r="X165" s="174"/>
      <c r="Y165" s="195"/>
    </row>
    <row r="166" spans="19:25">
      <c r="S166" s="186"/>
      <c r="T166" s="186"/>
      <c r="U166" s="186"/>
      <c r="V166" s="172"/>
      <c r="W166" s="173"/>
      <c r="X166" s="174"/>
      <c r="Y166" s="195"/>
    </row>
    <row r="167" spans="19:25">
      <c r="S167" s="186"/>
      <c r="T167" s="186"/>
      <c r="U167" s="186"/>
      <c r="V167" s="160"/>
      <c r="W167" s="160"/>
      <c r="X167" s="158"/>
      <c r="Y167" s="195"/>
    </row>
    <row r="168" spans="19:25">
      <c r="S168" s="186"/>
      <c r="T168" s="186"/>
      <c r="U168" s="186"/>
      <c r="V168" s="164" t="s">
        <v>325</v>
      </c>
      <c r="W168" s="161">
        <v>410</v>
      </c>
      <c r="X168" s="162">
        <v>7</v>
      </c>
      <c r="Y168" s="195"/>
    </row>
    <row r="169" spans="19:25">
      <c r="S169" s="186"/>
      <c r="T169" s="186"/>
      <c r="U169" s="186"/>
      <c r="V169" s="164" t="s">
        <v>411</v>
      </c>
      <c r="W169" s="161">
        <v>420</v>
      </c>
      <c r="X169" s="162">
        <v>7</v>
      </c>
      <c r="Y169" s="195"/>
    </row>
    <row r="170" spans="19:25">
      <c r="S170" s="186"/>
      <c r="T170" s="186"/>
      <c r="U170" s="186"/>
      <c r="V170" s="164" t="s">
        <v>326</v>
      </c>
      <c r="W170" s="161">
        <v>430</v>
      </c>
      <c r="X170" s="162">
        <v>7</v>
      </c>
      <c r="Y170" s="195"/>
    </row>
    <row r="171" spans="19:25">
      <c r="S171" s="186"/>
      <c r="T171" s="186"/>
      <c r="U171" s="186"/>
      <c r="V171" s="164" t="s">
        <v>327</v>
      </c>
      <c r="W171" s="161">
        <v>440</v>
      </c>
      <c r="X171" s="162">
        <v>7</v>
      </c>
      <c r="Y171" s="195"/>
    </row>
    <row r="172" spans="19:25">
      <c r="S172" s="186"/>
      <c r="T172" s="186"/>
      <c r="U172" s="186"/>
      <c r="V172" s="164" t="s">
        <v>328</v>
      </c>
      <c r="W172" s="161">
        <v>450</v>
      </c>
      <c r="X172" s="162">
        <v>7</v>
      </c>
      <c r="Y172" s="195"/>
    </row>
    <row r="173" spans="19:25">
      <c r="S173" s="186"/>
      <c r="T173" s="186"/>
      <c r="U173" s="186"/>
      <c r="V173" s="164" t="s">
        <v>329</v>
      </c>
      <c r="W173" s="161">
        <v>460</v>
      </c>
      <c r="X173" s="162">
        <v>7</v>
      </c>
      <c r="Y173" s="195"/>
    </row>
    <row r="174" spans="19:25">
      <c r="S174" s="186"/>
      <c r="T174" s="186"/>
      <c r="U174" s="186"/>
      <c r="V174" s="164" t="s">
        <v>330</v>
      </c>
      <c r="W174" s="161">
        <v>470</v>
      </c>
      <c r="X174" s="162">
        <v>7</v>
      </c>
      <c r="Y174" s="195"/>
    </row>
    <row r="175" spans="19:25">
      <c r="S175" s="186"/>
      <c r="T175" s="186"/>
      <c r="U175" s="186"/>
      <c r="V175" s="164" t="s">
        <v>331</v>
      </c>
      <c r="W175" s="161">
        <v>480</v>
      </c>
      <c r="X175" s="162">
        <v>7</v>
      </c>
      <c r="Y175" s="195"/>
    </row>
    <row r="176" spans="19:25">
      <c r="S176" s="186"/>
      <c r="T176" s="186"/>
      <c r="U176" s="186"/>
      <c r="V176" s="164" t="s">
        <v>332</v>
      </c>
      <c r="W176" s="161">
        <v>490</v>
      </c>
      <c r="X176" s="162">
        <v>7</v>
      </c>
      <c r="Y176" s="195"/>
    </row>
    <row r="177" spans="19:25">
      <c r="S177" s="186"/>
      <c r="T177" s="186"/>
      <c r="U177" s="186"/>
      <c r="V177" s="164" t="s">
        <v>219</v>
      </c>
      <c r="W177" s="161">
        <v>491</v>
      </c>
      <c r="X177" s="162">
        <v>7</v>
      </c>
      <c r="Y177" s="195"/>
    </row>
    <row r="178" spans="19:25">
      <c r="S178" s="186"/>
      <c r="T178" s="186"/>
      <c r="U178" s="186"/>
      <c r="V178" s="164" t="s">
        <v>220</v>
      </c>
      <c r="W178" s="161">
        <v>492</v>
      </c>
      <c r="X178" s="162">
        <v>7</v>
      </c>
      <c r="Y178" s="195"/>
    </row>
    <row r="179" spans="19:25">
      <c r="S179" s="186"/>
      <c r="T179" s="186"/>
      <c r="U179" s="186"/>
      <c r="V179" s="271" t="s">
        <v>349</v>
      </c>
      <c r="W179" s="272">
        <v>493</v>
      </c>
      <c r="X179" s="235">
        <v>7</v>
      </c>
      <c r="Y179" s="195"/>
    </row>
    <row r="180" spans="19:25">
      <c r="S180" s="186"/>
      <c r="T180" s="186"/>
      <c r="U180" s="186"/>
      <c r="V180" s="165"/>
      <c r="W180" s="161"/>
      <c r="X180" s="162"/>
      <c r="Y180" s="195"/>
    </row>
    <row r="181" spans="19:25">
      <c r="S181" s="186"/>
      <c r="T181" s="186"/>
      <c r="U181" s="186"/>
      <c r="V181" s="165"/>
      <c r="W181" s="161"/>
      <c r="X181" s="162"/>
      <c r="Y181" s="195"/>
    </row>
    <row r="182" spans="19:25">
      <c r="S182" s="186"/>
      <c r="T182" s="186"/>
      <c r="U182" s="186"/>
      <c r="V182" s="165"/>
      <c r="W182" s="161"/>
      <c r="X182" s="162"/>
      <c r="Y182" s="195"/>
    </row>
    <row r="183" spans="19:25">
      <c r="S183" s="186"/>
      <c r="T183" s="186"/>
      <c r="U183" s="186"/>
      <c r="V183" s="165"/>
      <c r="W183" s="161"/>
      <c r="X183" s="162"/>
      <c r="Y183" s="195"/>
    </row>
    <row r="184" spans="19:25">
      <c r="S184" s="186"/>
      <c r="T184" s="186"/>
      <c r="U184" s="186"/>
      <c r="V184" s="165"/>
      <c r="W184" s="161"/>
      <c r="X184" s="162"/>
      <c r="Y184" s="195"/>
    </row>
    <row r="185" spans="19:25">
      <c r="S185" s="186"/>
      <c r="T185" s="186"/>
      <c r="U185" s="186"/>
      <c r="V185" s="165"/>
      <c r="W185" s="161"/>
      <c r="X185" s="162"/>
      <c r="Y185" s="195"/>
    </row>
    <row r="186" spans="19:25">
      <c r="S186" s="186"/>
      <c r="T186" s="186"/>
      <c r="U186" s="186"/>
      <c r="V186" s="165"/>
      <c r="W186" s="161"/>
      <c r="X186" s="162"/>
      <c r="Y186" s="195"/>
    </row>
    <row r="187" spans="19:25">
      <c r="S187" s="186" t="s">
        <v>212</v>
      </c>
      <c r="T187" s="186"/>
      <c r="U187" s="186"/>
      <c r="V187" s="165"/>
      <c r="W187" s="161"/>
      <c r="X187" s="162"/>
      <c r="Y187" s="195"/>
    </row>
    <row r="188" spans="19:25">
      <c r="S188" s="186"/>
      <c r="T188" s="186"/>
      <c r="U188" s="186"/>
      <c r="V188" s="165"/>
      <c r="W188" s="161"/>
      <c r="X188" s="162"/>
      <c r="Y188" s="195"/>
    </row>
    <row r="189" spans="19:25">
      <c r="S189" s="186"/>
      <c r="T189" s="186"/>
      <c r="U189" s="186"/>
      <c r="V189" s="182"/>
      <c r="W189" s="158"/>
      <c r="X189" s="158"/>
      <c r="Y189" s="195"/>
    </row>
    <row r="190" spans="19:25">
      <c r="S190" s="186"/>
      <c r="T190" s="186"/>
      <c r="U190" s="186"/>
      <c r="V190" s="183" t="s">
        <v>256</v>
      </c>
      <c r="W190" s="175">
        <v>510</v>
      </c>
      <c r="X190" s="162">
        <v>8</v>
      </c>
      <c r="Y190" s="195"/>
    </row>
    <row r="191" spans="19:25">
      <c r="S191" s="186"/>
      <c r="T191" s="186"/>
      <c r="U191" s="186"/>
      <c r="V191" s="183" t="s">
        <v>257</v>
      </c>
      <c r="W191" s="175">
        <v>520</v>
      </c>
      <c r="X191" s="162">
        <v>8</v>
      </c>
      <c r="Y191" s="195"/>
    </row>
    <row r="192" spans="19:25">
      <c r="S192" s="186"/>
      <c r="T192" s="186"/>
      <c r="U192" s="186"/>
      <c r="V192" s="183" t="s">
        <v>258</v>
      </c>
      <c r="W192" s="175">
        <v>530</v>
      </c>
      <c r="X192" s="162">
        <v>8</v>
      </c>
      <c r="Y192" s="195"/>
    </row>
    <row r="193" spans="19:25">
      <c r="S193" s="186"/>
      <c r="T193" s="186"/>
      <c r="U193" s="186"/>
      <c r="V193" s="183" t="s">
        <v>259</v>
      </c>
      <c r="W193" s="175">
        <v>540</v>
      </c>
      <c r="X193" s="162">
        <v>8</v>
      </c>
      <c r="Y193" s="195"/>
    </row>
    <row r="194" spans="19:25">
      <c r="V194" s="183" t="s">
        <v>260</v>
      </c>
      <c r="W194" s="162">
        <v>550</v>
      </c>
      <c r="X194" s="162">
        <v>8</v>
      </c>
    </row>
    <row r="195" spans="19:25">
      <c r="V195" s="184" t="s">
        <v>261</v>
      </c>
      <c r="W195" s="177">
        <v>560</v>
      </c>
      <c r="X195" s="177">
        <v>8</v>
      </c>
    </row>
    <row r="196" spans="19:25">
      <c r="W196" s="185"/>
    </row>
    <row r="197" spans="19:25">
      <c r="W197" s="185"/>
    </row>
    <row r="198" spans="19:25">
      <c r="W198" s="185"/>
    </row>
    <row r="199" spans="19:25">
      <c r="W199" s="185"/>
    </row>
    <row r="200" spans="19:25">
      <c r="W200" s="185"/>
    </row>
    <row r="201" spans="19:25">
      <c r="W201" s="185"/>
    </row>
    <row r="202" spans="19:25">
      <c r="W202" s="185"/>
    </row>
    <row r="203" spans="19:25">
      <c r="W203" s="185"/>
    </row>
    <row r="204" spans="19:25">
      <c r="W204" s="185"/>
    </row>
    <row r="205" spans="19:25">
      <c r="W205" s="185"/>
    </row>
    <row r="206" spans="19:25">
      <c r="W206" s="185"/>
    </row>
    <row r="207" spans="19:25">
      <c r="W207" s="185"/>
    </row>
    <row r="208" spans="19:25">
      <c r="W208" s="185"/>
    </row>
    <row r="209" spans="23:23">
      <c r="W209" s="185"/>
    </row>
    <row r="210" spans="23:23">
      <c r="W210" s="185"/>
    </row>
    <row r="211" spans="23:23">
      <c r="W211" s="185"/>
    </row>
    <row r="212" spans="23:23">
      <c r="W212" s="185"/>
    </row>
    <row r="213" spans="23:23">
      <c r="W213" s="185"/>
    </row>
    <row r="214" spans="23:23">
      <c r="W214" s="185"/>
    </row>
    <row r="215" spans="23:23">
      <c r="W215" s="185"/>
    </row>
    <row r="216" spans="23:23">
      <c r="W216" s="185"/>
    </row>
    <row r="217" spans="23:23">
      <c r="W217" s="185"/>
    </row>
    <row r="218" spans="23:23">
      <c r="W218" s="185"/>
    </row>
    <row r="219" spans="23:23">
      <c r="W219" s="185"/>
    </row>
    <row r="220" spans="23:23">
      <c r="W220" s="185"/>
    </row>
    <row r="221" spans="23:23">
      <c r="W221" s="185"/>
    </row>
    <row r="222" spans="23:23">
      <c r="W222" s="185"/>
    </row>
    <row r="223" spans="23:23">
      <c r="W223" s="185"/>
    </row>
    <row r="224" spans="23:23">
      <c r="W224" s="185"/>
    </row>
    <row r="225" spans="23:23">
      <c r="W225" s="185"/>
    </row>
    <row r="226" spans="23:23">
      <c r="W226" s="185"/>
    </row>
    <row r="227" spans="23:23">
      <c r="W227" s="185"/>
    </row>
    <row r="228" spans="23:23">
      <c r="W228" s="185"/>
    </row>
    <row r="229" spans="23:23">
      <c r="W229" s="185"/>
    </row>
    <row r="230" spans="23:23">
      <c r="W230" s="185"/>
    </row>
    <row r="231" spans="23:23">
      <c r="W231" s="185"/>
    </row>
    <row r="232" spans="23:23">
      <c r="W232" s="185"/>
    </row>
    <row r="233" spans="23:23">
      <c r="W233" s="185"/>
    </row>
    <row r="234" spans="23:23">
      <c r="W234" s="185"/>
    </row>
    <row r="235" spans="23:23">
      <c r="W235" s="185"/>
    </row>
    <row r="236" spans="23:23">
      <c r="W236" s="185"/>
    </row>
    <row r="237" spans="23:23">
      <c r="W237" s="185"/>
    </row>
    <row r="238" spans="23:23">
      <c r="W238" s="185"/>
    </row>
    <row r="239" spans="23:23">
      <c r="W239" s="185"/>
    </row>
    <row r="240" spans="23:23">
      <c r="W240" s="185"/>
    </row>
    <row r="241" spans="23:23">
      <c r="W241" s="185"/>
    </row>
    <row r="242" spans="23:23">
      <c r="W242" s="185"/>
    </row>
    <row r="243" spans="23:23">
      <c r="W243" s="185"/>
    </row>
    <row r="244" spans="23:23">
      <c r="W244" s="185"/>
    </row>
    <row r="245" spans="23:23">
      <c r="W245" s="185"/>
    </row>
    <row r="246" spans="23:23">
      <c r="W246" s="185"/>
    </row>
    <row r="247" spans="23:23">
      <c r="W247" s="185"/>
    </row>
    <row r="248" spans="23:23">
      <c r="W248" s="185"/>
    </row>
    <row r="249" spans="23:23">
      <c r="W249" s="185"/>
    </row>
    <row r="250" spans="23:23">
      <c r="W250" s="185"/>
    </row>
    <row r="251" spans="23:23">
      <c r="W251" s="185"/>
    </row>
    <row r="252" spans="23:23">
      <c r="W252" s="185"/>
    </row>
    <row r="253" spans="23:23">
      <c r="W253" s="185"/>
    </row>
    <row r="254" spans="23:23">
      <c r="W254" s="185"/>
    </row>
    <row r="255" spans="23:23">
      <c r="W255" s="185"/>
    </row>
    <row r="256" spans="23:23">
      <c r="W256" s="185"/>
    </row>
    <row r="257" spans="23:23">
      <c r="W257" s="185"/>
    </row>
    <row r="258" spans="23:23">
      <c r="W258" s="185"/>
    </row>
    <row r="259" spans="23:23">
      <c r="W259" s="185"/>
    </row>
  </sheetData>
  <sheetProtection algorithmName="SHA-512" hashValue="zF2lzbszVupzlY9KvB60uAmmsrfgg/NdzTTzHzi/F2DExBDlUg/8nd9c9P9eUkFrQVFC6zFbzudhU2AP1PVk7A==" saltValue="SazHzK2WIhHstHVWVxkKtw==" spinCount="100000" sheet="1" objects="1" scenarios="1"/>
  <mergeCells count="1">
    <mergeCell ref="E49:G49"/>
  </mergeCells>
  <phoneticPr fontId="5"/>
  <dataValidations xWindow="731" yWindow="294" count="7">
    <dataValidation type="custom" allowBlank="1" showInputMessage="1" showErrorMessage="1" sqref="G5:G9" xr:uid="{00000000-0002-0000-0200-000000000000}">
      <formula1>TRIM(G5)&lt;&gt;""</formula1>
    </dataValidation>
    <dataValidation type="whole" allowBlank="1" showInputMessage="1" showErrorMessage="1" sqref="G20:G23" xr:uid="{00000000-0002-0000-0200-000001000000}">
      <formula1>0</formula1>
      <formula2>100</formula2>
    </dataValidation>
    <dataValidation type="list" allowBlank="1" showInputMessage="1" showErrorMessage="1" promptTitle="地域特性コード" prompt="リストから選択してください。" sqref="G15" xr:uid="{00000000-0002-0000-0200-000002000000}">
      <formula1>INDIRECT($I$14)</formula1>
    </dataValidation>
    <dataValidation type="list" allowBlank="1" showInputMessage="1" showErrorMessage="1" promptTitle="施工場所コード" prompt="リストから選択してください。" sqref="G17" xr:uid="{00000000-0002-0000-0200-000004000000}">
      <formula1>$Y$2:$Y$7</formula1>
    </dataValidation>
    <dataValidation type="list" allowBlank="1" showInputMessage="1" showErrorMessage="1" promptTitle="地域特性コード" prompt="リストから選択してください。" sqref="G14" xr:uid="{00000000-0002-0000-0200-000006000000}">
      <formula1>$AD$2:$AD$5</formula1>
    </dataValidation>
    <dataValidation type="list" allowBlank="1" showInputMessage="1" showErrorMessage="1" promptTitle="工種コード" prompt="リストから選択してください。" sqref="G16" xr:uid="{00000000-0002-0000-0200-000003000000}">
      <formula1>$V$145:$V$156</formula1>
    </dataValidation>
    <dataValidation type="list" allowBlank="1" showInputMessage="1" showErrorMessage="1" sqref="G13" xr:uid="{00000000-0002-0000-0200-000005000000}">
      <formula1>$AB$2:$AB$7</formula1>
    </dataValidation>
  </dataValidations>
  <pageMargins left="0.75" right="0.75" top="0.77" bottom="1" header="0.51200000000000001" footer="0.51200000000000001"/>
  <pageSetup paperSize="9" scale="94" orientation="portrait" horizontalDpi="4294967292" r:id="rId1"/>
  <headerFooter alignWithMargins="0"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pageSetUpPr fitToPage="1"/>
  </sheetPr>
  <dimension ref="A1:AP81"/>
  <sheetViews>
    <sheetView showGridLines="0" zoomScaleNormal="100" workbookViewId="0">
      <selection activeCell="J21" sqref="J21"/>
    </sheetView>
  </sheetViews>
  <sheetFormatPr defaultRowHeight="13.5"/>
  <cols>
    <col min="1" max="1" width="2.625" style="4" customWidth="1"/>
    <col min="2" max="2" width="15.125" style="4" bestFit="1" customWidth="1"/>
    <col min="3" max="3" width="6.5" style="4" bestFit="1" customWidth="1"/>
    <col min="4" max="4" width="5.25" style="4" bestFit="1" customWidth="1"/>
    <col min="5" max="5" width="7.25" style="4" bestFit="1" customWidth="1"/>
    <col min="6" max="9" width="4.125" style="4" customWidth="1"/>
    <col min="10" max="10" width="3.375" style="4" customWidth="1"/>
    <col min="11" max="11" width="3.375" style="4" bestFit="1" customWidth="1"/>
    <col min="12" max="12" width="5.25" style="4" bestFit="1" customWidth="1"/>
    <col min="13" max="13" width="7.25" style="4" bestFit="1" customWidth="1"/>
    <col min="14" max="17" width="4.125" style="4" customWidth="1"/>
    <col min="18" max="18" width="3.375" style="4" customWidth="1"/>
    <col min="19" max="19" width="13.25" style="4" customWidth="1"/>
    <col min="20" max="20" width="14.625" style="4" customWidth="1"/>
    <col min="21" max="23" width="4.125" style="4" hidden="1" customWidth="1"/>
    <col min="24" max="24" width="3.625" style="4" hidden="1" customWidth="1"/>
    <col min="25" max="28" width="4.25" style="4" customWidth="1"/>
    <col min="29" max="29" width="3.625" style="4" customWidth="1"/>
    <col min="30" max="30" width="9" style="4"/>
    <col min="31" max="32" width="9" style="4" hidden="1" customWidth="1"/>
    <col min="33" max="33" width="3.375" style="4" hidden="1" customWidth="1"/>
    <col min="34" max="34" width="2.5" style="4" bestFit="1" customWidth="1"/>
    <col min="35" max="35" width="9" style="4"/>
    <col min="36" max="42" width="0" style="4" hidden="1" customWidth="1"/>
    <col min="43" max="16384" width="9" style="4"/>
  </cols>
  <sheetData>
    <row r="1" spans="1:42">
      <c r="A1" s="36" t="s">
        <v>224</v>
      </c>
      <c r="U1" s="215"/>
      <c r="V1" s="215"/>
      <c r="W1" s="215"/>
      <c r="X1" s="215"/>
      <c r="AE1" s="215"/>
      <c r="AF1" s="215"/>
      <c r="AG1" s="215"/>
      <c r="AJ1" s="472"/>
      <c r="AK1" s="472"/>
      <c r="AL1" s="472"/>
      <c r="AM1" s="472"/>
      <c r="AN1" s="472"/>
      <c r="AO1" s="472"/>
      <c r="AP1" s="472"/>
    </row>
    <row r="2" spans="1:42">
      <c r="A2" s="495" t="s">
        <v>591</v>
      </c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5"/>
      <c r="O2" s="495"/>
      <c r="P2" s="495"/>
      <c r="Q2" s="495"/>
      <c r="R2" s="495"/>
      <c r="S2" s="495"/>
      <c r="T2" s="495"/>
      <c r="U2" s="495"/>
      <c r="V2" s="495"/>
      <c r="W2" s="495"/>
      <c r="X2" s="495"/>
      <c r="Y2" s="495"/>
      <c r="Z2" s="495"/>
      <c r="AA2" s="495"/>
      <c r="AB2" s="495"/>
      <c r="AC2" s="495"/>
      <c r="AE2" s="4">
        <v>1</v>
      </c>
      <c r="AG2" s="96" t="s">
        <v>182</v>
      </c>
    </row>
    <row r="3" spans="1:42">
      <c r="A3" s="15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156" t="s">
        <v>191</v>
      </c>
      <c r="U3" s="96"/>
      <c r="V3" s="96"/>
      <c r="W3" s="96"/>
      <c r="X3" s="96"/>
      <c r="Y3" s="96"/>
      <c r="Z3" s="96"/>
      <c r="AA3" s="96"/>
      <c r="AB3" s="96"/>
      <c r="AC3" s="96"/>
      <c r="AE3" s="4">
        <v>2</v>
      </c>
      <c r="AG3" s="96" t="s">
        <v>181</v>
      </c>
    </row>
    <row r="4" spans="1:42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156" t="s">
        <v>192</v>
      </c>
      <c r="U4" s="96"/>
      <c r="V4" s="96"/>
      <c r="W4" s="96"/>
      <c r="X4" s="96"/>
      <c r="Y4" s="96"/>
      <c r="Z4" s="96"/>
      <c r="AA4" s="96"/>
      <c r="AB4" s="96"/>
      <c r="AC4" s="96"/>
      <c r="AG4" s="96"/>
    </row>
    <row r="5" spans="1:42">
      <c r="T5" s="156" t="s">
        <v>424</v>
      </c>
    </row>
    <row r="6" spans="1:42" ht="30.75" customHeight="1" thickBot="1">
      <c r="B6" s="97" t="s">
        <v>592</v>
      </c>
      <c r="C6" s="89" t="s">
        <v>149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5"/>
      <c r="S6" s="150" t="s">
        <v>596</v>
      </c>
      <c r="T6" s="150" t="s">
        <v>193</v>
      </c>
      <c r="U6" s="502" t="s">
        <v>150</v>
      </c>
      <c r="V6" s="503"/>
      <c r="W6" s="503"/>
      <c r="X6" s="504"/>
      <c r="Y6" s="505" t="s">
        <v>151</v>
      </c>
      <c r="Z6" s="493"/>
      <c r="AA6" s="493"/>
      <c r="AB6" s="493"/>
      <c r="AC6" s="506"/>
      <c r="AE6" s="96" t="s">
        <v>190</v>
      </c>
    </row>
    <row r="7" spans="1:42">
      <c r="B7" s="98"/>
      <c r="C7" s="99" t="s">
        <v>152</v>
      </c>
      <c r="D7" s="100" t="s">
        <v>580</v>
      </c>
      <c r="E7" s="473"/>
      <c r="F7" s="100" t="s">
        <v>153</v>
      </c>
      <c r="G7" s="101"/>
      <c r="H7" s="100" t="s">
        <v>154</v>
      </c>
      <c r="I7" s="101"/>
      <c r="J7" s="100" t="s">
        <v>142</v>
      </c>
      <c r="K7" s="100" t="s">
        <v>178</v>
      </c>
      <c r="L7" s="100" t="s">
        <v>580</v>
      </c>
      <c r="M7" s="473"/>
      <c r="N7" s="100" t="s">
        <v>153</v>
      </c>
      <c r="O7" s="101"/>
      <c r="P7" s="100" t="s">
        <v>154</v>
      </c>
      <c r="Q7" s="101"/>
      <c r="R7" s="102" t="s">
        <v>142</v>
      </c>
      <c r="S7" s="103"/>
      <c r="T7" s="103"/>
      <c r="U7" s="104" t="s">
        <v>155</v>
      </c>
      <c r="V7" s="100"/>
      <c r="W7" s="100"/>
      <c r="X7" s="224"/>
      <c r="Y7" s="106" t="s">
        <v>156</v>
      </c>
      <c r="Z7" s="100"/>
      <c r="AA7" s="100"/>
      <c r="AB7" s="100"/>
      <c r="AC7" s="105"/>
      <c r="AE7" s="154" t="str">
        <f t="shared" ref="AE7:AE12" si="0">IF(AC7=1,S7,IF(AC7=2,T7,""))</f>
        <v/>
      </c>
      <c r="AJ7" s="4" t="s">
        <v>581</v>
      </c>
    </row>
    <row r="8" spans="1:42">
      <c r="B8" s="98"/>
      <c r="C8" s="107" t="s">
        <v>157</v>
      </c>
      <c r="D8" s="108" t="s">
        <v>580</v>
      </c>
      <c r="E8" s="474"/>
      <c r="F8" s="108" t="s">
        <v>153</v>
      </c>
      <c r="G8" s="109"/>
      <c r="H8" s="108" t="s">
        <v>154</v>
      </c>
      <c r="I8" s="109"/>
      <c r="J8" s="108" t="s">
        <v>142</v>
      </c>
      <c r="K8" s="108" t="s">
        <v>178</v>
      </c>
      <c r="L8" s="108" t="s">
        <v>580</v>
      </c>
      <c r="M8" s="474"/>
      <c r="N8" s="108" t="s">
        <v>153</v>
      </c>
      <c r="O8" s="109"/>
      <c r="P8" s="108" t="s">
        <v>154</v>
      </c>
      <c r="Q8" s="109"/>
      <c r="R8" s="110" t="s">
        <v>142</v>
      </c>
      <c r="S8" s="111"/>
      <c r="T8" s="111"/>
      <c r="U8" s="112" t="s">
        <v>158</v>
      </c>
      <c r="V8" s="108"/>
      <c r="W8" s="108"/>
      <c r="X8" s="225"/>
      <c r="Y8" s="114" t="s">
        <v>159</v>
      </c>
      <c r="Z8" s="108"/>
      <c r="AA8" s="108"/>
      <c r="AB8" s="108"/>
      <c r="AC8" s="113"/>
      <c r="AE8" s="154" t="str">
        <f t="shared" si="0"/>
        <v/>
      </c>
      <c r="AJ8" s="4" t="s">
        <v>582</v>
      </c>
    </row>
    <row r="9" spans="1:42">
      <c r="B9" s="98"/>
      <c r="C9" s="107" t="s">
        <v>160</v>
      </c>
      <c r="D9" s="108" t="s">
        <v>580</v>
      </c>
      <c r="E9" s="474"/>
      <c r="F9" s="108" t="s">
        <v>153</v>
      </c>
      <c r="G9" s="109"/>
      <c r="H9" s="108" t="s">
        <v>154</v>
      </c>
      <c r="I9" s="109"/>
      <c r="J9" s="108" t="s">
        <v>142</v>
      </c>
      <c r="K9" s="108" t="s">
        <v>178</v>
      </c>
      <c r="L9" s="108" t="s">
        <v>580</v>
      </c>
      <c r="M9" s="474"/>
      <c r="N9" s="108" t="s">
        <v>153</v>
      </c>
      <c r="O9" s="109"/>
      <c r="P9" s="108" t="s">
        <v>154</v>
      </c>
      <c r="Q9" s="109"/>
      <c r="R9" s="110" t="s">
        <v>142</v>
      </c>
      <c r="S9" s="111"/>
      <c r="T9" s="111"/>
      <c r="U9" s="112" t="s">
        <v>158</v>
      </c>
      <c r="V9" s="108"/>
      <c r="W9" s="108"/>
      <c r="X9" s="225"/>
      <c r="Y9" s="114" t="s">
        <v>159</v>
      </c>
      <c r="Z9" s="108"/>
      <c r="AA9" s="108"/>
      <c r="AB9" s="108"/>
      <c r="AC9" s="113"/>
      <c r="AE9" s="154" t="str">
        <f t="shared" si="0"/>
        <v/>
      </c>
      <c r="AJ9" s="4" t="s">
        <v>583</v>
      </c>
    </row>
    <row r="10" spans="1:42">
      <c r="B10" s="98"/>
      <c r="C10" s="107" t="s">
        <v>161</v>
      </c>
      <c r="D10" s="108" t="s">
        <v>580</v>
      </c>
      <c r="E10" s="474"/>
      <c r="F10" s="108" t="s">
        <v>153</v>
      </c>
      <c r="G10" s="109"/>
      <c r="H10" s="108" t="s">
        <v>154</v>
      </c>
      <c r="I10" s="109"/>
      <c r="J10" s="108" t="s">
        <v>142</v>
      </c>
      <c r="K10" s="108" t="s">
        <v>178</v>
      </c>
      <c r="L10" s="108" t="s">
        <v>580</v>
      </c>
      <c r="M10" s="474"/>
      <c r="N10" s="108" t="s">
        <v>153</v>
      </c>
      <c r="O10" s="109"/>
      <c r="P10" s="108" t="s">
        <v>154</v>
      </c>
      <c r="Q10" s="109"/>
      <c r="R10" s="110" t="s">
        <v>142</v>
      </c>
      <c r="S10" s="111"/>
      <c r="T10" s="111"/>
      <c r="U10" s="112" t="s">
        <v>158</v>
      </c>
      <c r="V10" s="108"/>
      <c r="W10" s="108"/>
      <c r="X10" s="225"/>
      <c r="Y10" s="114" t="s">
        <v>159</v>
      </c>
      <c r="Z10" s="108"/>
      <c r="AA10" s="108"/>
      <c r="AB10" s="108"/>
      <c r="AC10" s="113"/>
      <c r="AE10" s="154" t="str">
        <f t="shared" si="0"/>
        <v/>
      </c>
      <c r="AJ10" s="4" t="s">
        <v>584</v>
      </c>
    </row>
    <row r="11" spans="1:42">
      <c r="B11" s="98"/>
      <c r="C11" s="107" t="s">
        <v>162</v>
      </c>
      <c r="D11" s="144" t="s">
        <v>580</v>
      </c>
      <c r="E11" s="474"/>
      <c r="F11" s="108" t="s">
        <v>153</v>
      </c>
      <c r="G11" s="109"/>
      <c r="H11" s="108" t="s">
        <v>154</v>
      </c>
      <c r="I11" s="109"/>
      <c r="J11" s="108" t="s">
        <v>142</v>
      </c>
      <c r="K11" s="108" t="s">
        <v>178</v>
      </c>
      <c r="L11" s="108" t="s">
        <v>580</v>
      </c>
      <c r="M11" s="474"/>
      <c r="N11" s="108" t="s">
        <v>153</v>
      </c>
      <c r="O11" s="109"/>
      <c r="P11" s="108" t="s">
        <v>154</v>
      </c>
      <c r="Q11" s="109"/>
      <c r="R11" s="110" t="s">
        <v>142</v>
      </c>
      <c r="S11" s="111"/>
      <c r="T11" s="111"/>
      <c r="U11" s="112" t="s">
        <v>158</v>
      </c>
      <c r="V11" s="108"/>
      <c r="W11" s="108"/>
      <c r="X11" s="225"/>
      <c r="Y11" s="114" t="s">
        <v>159</v>
      </c>
      <c r="Z11" s="108"/>
      <c r="AA11" s="108"/>
      <c r="AB11" s="108"/>
      <c r="AC11" s="113"/>
      <c r="AE11" s="154" t="str">
        <f t="shared" si="0"/>
        <v/>
      </c>
      <c r="AJ11" s="4" t="s">
        <v>585</v>
      </c>
    </row>
    <row r="12" spans="1:42" ht="14.25" thickBot="1">
      <c r="B12" s="115"/>
      <c r="C12" s="116" t="s">
        <v>163</v>
      </c>
      <c r="D12" s="145" t="s">
        <v>580</v>
      </c>
      <c r="E12" s="475"/>
      <c r="F12" s="117" t="s">
        <v>153</v>
      </c>
      <c r="G12" s="118"/>
      <c r="H12" s="117" t="s">
        <v>154</v>
      </c>
      <c r="I12" s="118"/>
      <c r="J12" s="117" t="s">
        <v>142</v>
      </c>
      <c r="K12" s="117" t="s">
        <v>178</v>
      </c>
      <c r="L12" s="117" t="s">
        <v>580</v>
      </c>
      <c r="M12" s="475"/>
      <c r="N12" s="117" t="s">
        <v>153</v>
      </c>
      <c r="O12" s="118"/>
      <c r="P12" s="117" t="s">
        <v>154</v>
      </c>
      <c r="Q12" s="118"/>
      <c r="R12" s="146" t="s">
        <v>142</v>
      </c>
      <c r="S12" s="147"/>
      <c r="T12" s="147"/>
      <c r="U12" s="148" t="s">
        <v>158</v>
      </c>
      <c r="V12" s="117"/>
      <c r="W12" s="149"/>
      <c r="X12" s="226"/>
      <c r="Y12" s="199" t="s">
        <v>159</v>
      </c>
      <c r="Z12" s="117"/>
      <c r="AA12" s="117"/>
      <c r="AB12" s="149"/>
      <c r="AC12" s="119"/>
      <c r="AE12" s="154" t="str">
        <f t="shared" si="0"/>
        <v/>
      </c>
      <c r="AJ12" s="4" t="s">
        <v>586</v>
      </c>
    </row>
    <row r="13" spans="1:42" s="139" customFormat="1" ht="22.5" customHeight="1">
      <c r="B13" s="120"/>
      <c r="C13" s="143"/>
      <c r="D13" s="140"/>
      <c r="E13" s="229"/>
      <c r="F13" s="140"/>
      <c r="G13" s="229"/>
      <c r="H13" s="140"/>
      <c r="I13" s="229"/>
      <c r="J13" s="132"/>
      <c r="K13" s="132"/>
      <c r="L13" s="132"/>
      <c r="M13" s="230"/>
      <c r="N13" s="132"/>
      <c r="O13" s="230"/>
      <c r="P13" s="132"/>
      <c r="Q13" s="200" t="s">
        <v>184</v>
      </c>
      <c r="R13" s="151"/>
      <c r="S13" s="153">
        <f>SUM(S7:S12)</f>
        <v>0</v>
      </c>
      <c r="T13" s="153">
        <f>SUM(T7:T12)</f>
        <v>0</v>
      </c>
      <c r="U13" s="41"/>
      <c r="V13" s="132"/>
      <c r="W13" s="132"/>
      <c r="X13" s="231"/>
      <c r="Y13" s="141"/>
      <c r="Z13" s="132"/>
      <c r="AA13" s="132"/>
      <c r="AB13" s="132"/>
      <c r="AC13" s="231"/>
      <c r="AE13" s="155">
        <f>SUM(AE7:AE12)</f>
        <v>0</v>
      </c>
      <c r="AJ13" s="139" t="s">
        <v>587</v>
      </c>
    </row>
    <row r="14" spans="1:42" ht="30.75" customHeight="1" thickBot="1">
      <c r="B14" s="97" t="s">
        <v>593</v>
      </c>
      <c r="C14" s="9" t="s">
        <v>141</v>
      </c>
      <c r="D14" s="6"/>
      <c r="E14" s="6"/>
      <c r="F14" s="6"/>
      <c r="G14" s="6"/>
      <c r="H14" s="6"/>
      <c r="I14" s="6"/>
      <c r="J14" s="8"/>
      <c r="K14" s="142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22"/>
      <c r="AJ14" s="4" t="s">
        <v>588</v>
      </c>
    </row>
    <row r="15" spans="1:42">
      <c r="B15" s="98"/>
      <c r="C15" s="7" t="s">
        <v>179</v>
      </c>
      <c r="D15" s="22"/>
      <c r="E15" s="22"/>
      <c r="F15" s="22"/>
      <c r="G15" s="22"/>
      <c r="H15" s="22"/>
      <c r="I15" s="22"/>
      <c r="J15" s="105"/>
      <c r="K15" s="41"/>
      <c r="L15" s="41"/>
      <c r="M15" s="41"/>
      <c r="N15" s="41"/>
      <c r="O15" s="230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22"/>
      <c r="AJ15" s="4" t="s">
        <v>589</v>
      </c>
    </row>
    <row r="16" spans="1:42">
      <c r="B16" s="98"/>
      <c r="C16" s="7" t="s">
        <v>164</v>
      </c>
      <c r="D16" s="22"/>
      <c r="E16" s="22"/>
      <c r="F16" s="22"/>
      <c r="G16" s="22"/>
      <c r="H16" s="22"/>
      <c r="I16" s="22"/>
      <c r="J16" s="113"/>
      <c r="K16" s="41"/>
      <c r="L16" s="41"/>
      <c r="M16" s="41"/>
      <c r="N16" s="41"/>
      <c r="O16" s="230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22"/>
      <c r="AJ16" s="4" t="s">
        <v>590</v>
      </c>
    </row>
    <row r="17" spans="2:30">
      <c r="B17" s="98"/>
      <c r="C17" s="7" t="s">
        <v>165</v>
      </c>
      <c r="D17" s="22"/>
      <c r="E17" s="22"/>
      <c r="F17" s="22"/>
      <c r="G17" s="22"/>
      <c r="H17" s="22"/>
      <c r="I17" s="22"/>
      <c r="J17" s="113"/>
      <c r="K17" s="41"/>
      <c r="L17" s="41"/>
      <c r="M17" s="41"/>
      <c r="N17" s="41"/>
      <c r="O17" s="230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22"/>
    </row>
    <row r="18" spans="2:30">
      <c r="B18" s="98"/>
      <c r="C18" s="7" t="s">
        <v>166</v>
      </c>
      <c r="D18" s="22"/>
      <c r="E18" s="22"/>
      <c r="F18" s="22"/>
      <c r="G18" s="22"/>
      <c r="H18" s="22"/>
      <c r="I18" s="22"/>
      <c r="J18" s="113"/>
      <c r="K18" s="41"/>
      <c r="L18" s="41"/>
      <c r="M18" s="41"/>
      <c r="N18" s="41"/>
      <c r="O18" s="230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22"/>
    </row>
    <row r="19" spans="2:30">
      <c r="B19" s="98"/>
      <c r="C19" s="7" t="s">
        <v>167</v>
      </c>
      <c r="D19" s="22"/>
      <c r="E19" s="22"/>
      <c r="F19" s="22"/>
      <c r="G19" s="22"/>
      <c r="H19" s="22"/>
      <c r="I19" s="22"/>
      <c r="J19" s="113"/>
      <c r="K19" s="41"/>
      <c r="L19" s="41"/>
      <c r="M19" s="41"/>
      <c r="N19" s="41"/>
      <c r="O19" s="230"/>
      <c r="P19" s="134" t="str">
        <f>IF(J21="○","「7．その他」に「○」をつけた場合、下の具体的中止原因を入力","")</f>
        <v/>
      </c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22"/>
    </row>
    <row r="20" spans="2:30" ht="26.25" customHeight="1">
      <c r="B20" s="98"/>
      <c r="C20" s="507" t="s">
        <v>603</v>
      </c>
      <c r="D20" s="508"/>
      <c r="E20" s="508"/>
      <c r="F20" s="508"/>
      <c r="G20" s="508"/>
      <c r="H20" s="508"/>
      <c r="I20" s="509"/>
      <c r="J20" s="483"/>
      <c r="K20" s="41"/>
      <c r="L20" s="41"/>
      <c r="M20" s="41"/>
      <c r="N20" s="41"/>
      <c r="O20" s="230"/>
      <c r="P20" s="134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22"/>
    </row>
    <row r="21" spans="2:30" ht="12.75" customHeight="1" thickBot="1">
      <c r="B21" s="115"/>
      <c r="C21" s="121" t="s">
        <v>604</v>
      </c>
      <c r="D21" s="122"/>
      <c r="E21" s="122"/>
      <c r="F21" s="122"/>
      <c r="G21" s="122"/>
      <c r="H21" s="122"/>
      <c r="I21" s="122"/>
      <c r="J21" s="119"/>
      <c r="K21" s="136" t="s">
        <v>594</v>
      </c>
      <c r="L21" s="123"/>
      <c r="M21" s="123"/>
      <c r="N21" s="123"/>
      <c r="O21" s="232"/>
      <c r="P21" s="137"/>
      <c r="Q21" s="317"/>
      <c r="R21" s="317"/>
      <c r="S21" s="317"/>
      <c r="T21" s="317"/>
      <c r="U21" s="317"/>
      <c r="V21" s="317"/>
      <c r="W21" s="317"/>
      <c r="X21" s="317"/>
      <c r="Y21" s="317"/>
      <c r="Z21" s="317"/>
      <c r="AA21" s="317"/>
      <c r="AB21" s="317"/>
      <c r="AC21" s="318"/>
    </row>
    <row r="22" spans="2:30">
      <c r="B22" s="98" t="s">
        <v>595</v>
      </c>
      <c r="C22" s="496"/>
      <c r="D22" s="497"/>
      <c r="E22" s="497"/>
      <c r="F22" s="497"/>
      <c r="G22" s="497"/>
      <c r="H22" s="497"/>
      <c r="I22" s="497"/>
      <c r="J22" s="497"/>
      <c r="K22" s="497"/>
      <c r="L22" s="497"/>
      <c r="M22" s="497"/>
      <c r="N22" s="497"/>
      <c r="O22" s="497"/>
      <c r="P22" s="497"/>
      <c r="Q22" s="497"/>
      <c r="R22" s="497"/>
      <c r="S22" s="497"/>
      <c r="T22" s="497"/>
      <c r="U22" s="497"/>
      <c r="V22" s="497"/>
      <c r="W22" s="497"/>
      <c r="X22" s="497"/>
      <c r="Y22" s="497"/>
      <c r="Z22" s="497"/>
      <c r="AA22" s="497"/>
      <c r="AB22" s="497"/>
      <c r="AC22" s="498"/>
    </row>
    <row r="23" spans="2:30">
      <c r="B23" s="98"/>
      <c r="C23" s="496"/>
      <c r="D23" s="497"/>
      <c r="E23" s="497"/>
      <c r="F23" s="497"/>
      <c r="G23" s="497"/>
      <c r="H23" s="497"/>
      <c r="I23" s="497"/>
      <c r="J23" s="497"/>
      <c r="K23" s="497"/>
      <c r="L23" s="497"/>
      <c r="M23" s="497"/>
      <c r="N23" s="497"/>
      <c r="O23" s="497"/>
      <c r="P23" s="497"/>
      <c r="Q23" s="497"/>
      <c r="R23" s="497"/>
      <c r="S23" s="497"/>
      <c r="T23" s="497"/>
      <c r="U23" s="497"/>
      <c r="V23" s="497"/>
      <c r="W23" s="497"/>
      <c r="X23" s="497"/>
      <c r="Y23" s="497"/>
      <c r="Z23" s="497"/>
      <c r="AA23" s="497"/>
      <c r="AB23" s="497"/>
      <c r="AC23" s="498"/>
    </row>
    <row r="24" spans="2:30">
      <c r="B24" s="98"/>
      <c r="C24" s="496"/>
      <c r="D24" s="497"/>
      <c r="E24" s="497"/>
      <c r="F24" s="497"/>
      <c r="G24" s="497"/>
      <c r="H24" s="497"/>
      <c r="I24" s="497"/>
      <c r="J24" s="497"/>
      <c r="K24" s="497"/>
      <c r="L24" s="497"/>
      <c r="M24" s="497"/>
      <c r="N24" s="497"/>
      <c r="O24" s="497"/>
      <c r="P24" s="497"/>
      <c r="Q24" s="497"/>
      <c r="R24" s="497"/>
      <c r="S24" s="497"/>
      <c r="T24" s="497"/>
      <c r="U24" s="497"/>
      <c r="V24" s="497"/>
      <c r="W24" s="497"/>
      <c r="X24" s="497"/>
      <c r="Y24" s="497"/>
      <c r="Z24" s="497"/>
      <c r="AA24" s="497"/>
      <c r="AB24" s="497"/>
      <c r="AC24" s="498"/>
    </row>
    <row r="25" spans="2:30">
      <c r="B25" s="98"/>
      <c r="C25" s="496"/>
      <c r="D25" s="497"/>
      <c r="E25" s="497"/>
      <c r="F25" s="497"/>
      <c r="G25" s="497"/>
      <c r="H25" s="497"/>
      <c r="I25" s="497"/>
      <c r="J25" s="497"/>
      <c r="K25" s="497"/>
      <c r="L25" s="497"/>
      <c r="M25" s="497"/>
      <c r="N25" s="497"/>
      <c r="O25" s="497"/>
      <c r="P25" s="497"/>
      <c r="Q25" s="497"/>
      <c r="R25" s="497"/>
      <c r="S25" s="497"/>
      <c r="T25" s="497"/>
      <c r="U25" s="497"/>
      <c r="V25" s="497"/>
      <c r="W25" s="497"/>
      <c r="X25" s="497"/>
      <c r="Y25" s="497"/>
      <c r="Z25" s="497"/>
      <c r="AA25" s="497"/>
      <c r="AB25" s="497"/>
      <c r="AC25" s="498"/>
    </row>
    <row r="26" spans="2:30">
      <c r="B26" s="98"/>
      <c r="C26" s="496"/>
      <c r="D26" s="497"/>
      <c r="E26" s="497"/>
      <c r="F26" s="497"/>
      <c r="G26" s="497"/>
      <c r="H26" s="497"/>
      <c r="I26" s="497"/>
      <c r="J26" s="497"/>
      <c r="K26" s="497"/>
      <c r="L26" s="497"/>
      <c r="M26" s="497"/>
      <c r="N26" s="497"/>
      <c r="O26" s="497"/>
      <c r="P26" s="497"/>
      <c r="Q26" s="497"/>
      <c r="R26" s="497"/>
      <c r="S26" s="497"/>
      <c r="T26" s="497"/>
      <c r="U26" s="497"/>
      <c r="V26" s="497"/>
      <c r="W26" s="497"/>
      <c r="X26" s="497"/>
      <c r="Y26" s="497"/>
      <c r="Z26" s="497"/>
      <c r="AA26" s="497"/>
      <c r="AB26" s="497"/>
      <c r="AC26" s="498"/>
    </row>
    <row r="27" spans="2:30">
      <c r="B27" s="115"/>
      <c r="C27" s="499"/>
      <c r="D27" s="500"/>
      <c r="E27" s="500"/>
      <c r="F27" s="500"/>
      <c r="G27" s="500"/>
      <c r="H27" s="500"/>
      <c r="I27" s="500"/>
      <c r="J27" s="500"/>
      <c r="K27" s="500"/>
      <c r="L27" s="500"/>
      <c r="M27" s="500"/>
      <c r="N27" s="500"/>
      <c r="O27" s="500"/>
      <c r="P27" s="500"/>
      <c r="Q27" s="500"/>
      <c r="R27" s="500"/>
      <c r="S27" s="500"/>
      <c r="T27" s="500"/>
      <c r="U27" s="500"/>
      <c r="V27" s="500"/>
      <c r="W27" s="500"/>
      <c r="X27" s="500"/>
      <c r="Y27" s="500"/>
      <c r="Z27" s="500"/>
      <c r="AA27" s="500"/>
      <c r="AB27" s="500"/>
      <c r="AC27" s="501"/>
    </row>
    <row r="30" spans="2:30"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</row>
    <row r="74" spans="10:21" ht="25.5">
      <c r="J74" s="124"/>
    </row>
    <row r="76" spans="10:21" ht="14.25">
      <c r="Q76" s="125"/>
      <c r="S76" s="55"/>
      <c r="T76" s="55"/>
    </row>
    <row r="77" spans="10:21" ht="14.25">
      <c r="Q77" s="125"/>
      <c r="R77" s="96"/>
      <c r="S77" s="55"/>
      <c r="T77" s="55"/>
    </row>
    <row r="78" spans="10:21" ht="14.25">
      <c r="Q78" s="125"/>
      <c r="R78" s="96"/>
      <c r="S78" s="55"/>
      <c r="T78" s="55"/>
    </row>
    <row r="79" spans="10:21" ht="24">
      <c r="N79" s="126"/>
      <c r="Q79" s="125"/>
      <c r="R79" s="96"/>
      <c r="S79" s="55"/>
      <c r="T79" s="55"/>
      <c r="U79" s="74"/>
    </row>
    <row r="80" spans="10:21" ht="14.25">
      <c r="Q80" s="125"/>
      <c r="R80" s="96"/>
      <c r="S80" s="55"/>
      <c r="T80" s="55"/>
    </row>
    <row r="81" spans="17:22" ht="14.25">
      <c r="Q81" s="125"/>
      <c r="R81" s="37"/>
      <c r="S81" s="37"/>
      <c r="T81" s="37"/>
      <c r="U81" s="37"/>
      <c r="V81"/>
    </row>
  </sheetData>
  <sheetProtection algorithmName="SHA-512" hashValue="sTQtlhz4T1BKwKvS3W5slP1RauLcbkZR077gTlzK3k+mAD62rdYGPBsJrNno6yrRsUZ8FE1uOp9KKCKhD6JQOg==" saltValue="7+D1bn/t250o3j7EB7YOTg==" spinCount="100000" sheet="1" objects="1" scenarios="1"/>
  <mergeCells count="5">
    <mergeCell ref="A2:AC2"/>
    <mergeCell ref="C22:AC27"/>
    <mergeCell ref="U6:X6"/>
    <mergeCell ref="Y6:AC6"/>
    <mergeCell ref="C20:I20"/>
  </mergeCells>
  <phoneticPr fontId="4"/>
  <dataValidations count="4">
    <dataValidation type="list" allowBlank="1" showInputMessage="1" showErrorMessage="1" sqref="X7:X13 AC7:AC12" xr:uid="{00000000-0002-0000-0300-000000000000}">
      <formula1>$AE$1:$AE$3</formula1>
    </dataValidation>
    <dataValidation type="list" allowBlank="1" showInputMessage="1" showErrorMessage="1" sqref="J15:J21" xr:uid="{00000000-0002-0000-0300-000001000000}">
      <formula1>$AG$1:$AG$3</formula1>
    </dataValidation>
    <dataValidation type="decimal" operator="greaterThanOrEqual" allowBlank="1" showInputMessage="1" showErrorMessage="1" error="数値を入力してください" sqref="S7:T12 G7:G12 I7:I12 Q7:Q12 O7:O12" xr:uid="{00000000-0002-0000-0300-000002000000}">
      <formula1>0</formula1>
    </dataValidation>
    <dataValidation type="list" operator="greaterThanOrEqual" allowBlank="1" showInputMessage="1" showErrorMessage="1" error="数値を入力してください" sqref="E7:E12 M7:M12" xr:uid="{E2402596-DD87-4840-A36F-B8BCF81B9AFE}">
      <formula1>$AJ$6:$AJ$16</formula1>
    </dataValidation>
  </dataValidations>
  <pageMargins left="0.59055118110236227" right="0" top="0.67" bottom="0.78740157480314965" header="0.51181102362204722" footer="0.51181102362204722"/>
  <pageSetup paperSize="9" scale="59" orientation="portrait" r:id="rId1"/>
  <headerFooter alignWithMargins="0"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pageSetUpPr fitToPage="1"/>
  </sheetPr>
  <dimension ref="A1:P75"/>
  <sheetViews>
    <sheetView showGridLines="0" zoomScaleNormal="100" workbookViewId="0">
      <selection activeCell="H9" sqref="H9"/>
    </sheetView>
  </sheetViews>
  <sheetFormatPr defaultRowHeight="14.25"/>
  <cols>
    <col min="1" max="1" width="2.25" style="327" customWidth="1"/>
    <col min="2" max="5" width="2.375" style="323" customWidth="1"/>
    <col min="6" max="6" width="36.25" style="323" customWidth="1"/>
    <col min="7" max="7" width="15.625" style="324" hidden="1" customWidth="1"/>
    <col min="8" max="8" width="15.625" style="324" customWidth="1"/>
    <col min="9" max="9" width="15.5" style="324" hidden="1" customWidth="1"/>
    <col min="10" max="10" width="10.75" style="324" hidden="1" customWidth="1"/>
    <col min="11" max="15" width="9" style="327" hidden="1" customWidth="1"/>
    <col min="16" max="16" width="9" style="327"/>
    <col min="17" max="17" width="2.625" style="327" customWidth="1"/>
    <col min="18" max="16384" width="9" style="327"/>
  </cols>
  <sheetData>
    <row r="1" spans="2:16">
      <c r="B1" s="322" t="s">
        <v>225</v>
      </c>
      <c r="C1" s="322"/>
      <c r="G1" s="325"/>
      <c r="I1" s="325"/>
      <c r="J1" s="325"/>
      <c r="K1" s="326"/>
      <c r="L1" s="326"/>
      <c r="M1" s="326"/>
      <c r="N1" s="326"/>
      <c r="O1" s="326"/>
    </row>
    <row r="2" spans="2:16">
      <c r="B2" s="327"/>
      <c r="C2" s="327"/>
    </row>
    <row r="3" spans="2:16" ht="14.25" customHeight="1">
      <c r="B3" s="533" t="s">
        <v>597</v>
      </c>
      <c r="C3" s="533"/>
      <c r="D3" s="533"/>
      <c r="E3" s="533"/>
      <c r="F3" s="533"/>
      <c r="G3" s="533"/>
      <c r="H3" s="533"/>
      <c r="I3" s="533"/>
      <c r="J3" s="328"/>
    </row>
    <row r="4" spans="2:16">
      <c r="B4" s="327"/>
      <c r="C4" s="327"/>
      <c r="G4" s="329"/>
      <c r="H4" s="330" t="s">
        <v>143</v>
      </c>
      <c r="I4" s="330" t="s">
        <v>143</v>
      </c>
      <c r="J4" s="330"/>
    </row>
    <row r="5" spans="2:16" ht="13.5" customHeight="1">
      <c r="B5" s="331"/>
      <c r="C5" s="332"/>
      <c r="D5" s="332"/>
      <c r="E5" s="332"/>
      <c r="F5" s="333" t="s">
        <v>144</v>
      </c>
      <c r="G5" s="514" t="s">
        <v>216</v>
      </c>
      <c r="H5" s="514" t="s">
        <v>598</v>
      </c>
      <c r="I5" s="514" t="s">
        <v>217</v>
      </c>
      <c r="J5" s="514" t="s">
        <v>205</v>
      </c>
    </row>
    <row r="6" spans="2:16" ht="13.5">
      <c r="B6" s="334"/>
      <c r="C6" s="335"/>
      <c r="D6" s="335"/>
      <c r="E6" s="335"/>
      <c r="F6" s="336"/>
      <c r="G6" s="534"/>
      <c r="H6" s="534"/>
      <c r="I6" s="515"/>
      <c r="J6" s="515"/>
    </row>
    <row r="7" spans="2:16" ht="13.5">
      <c r="B7" s="337" t="s">
        <v>145</v>
      </c>
      <c r="C7" s="338"/>
      <c r="D7" s="338"/>
      <c r="E7" s="338"/>
      <c r="F7" s="339"/>
      <c r="G7" s="535"/>
      <c r="H7" s="535"/>
      <c r="I7" s="516"/>
      <c r="J7" s="516"/>
    </row>
    <row r="8" spans="2:16" ht="13.5">
      <c r="B8" s="521" t="s">
        <v>599</v>
      </c>
      <c r="C8" s="522"/>
      <c r="D8" s="522"/>
      <c r="E8" s="522"/>
      <c r="F8" s="523"/>
      <c r="G8" s="341"/>
      <c r="H8" s="422">
        <f>H9+H10</f>
        <v>0</v>
      </c>
      <c r="I8" s="342"/>
      <c r="J8" s="340"/>
    </row>
    <row r="9" spans="2:16" ht="13.5">
      <c r="B9" s="343" t="s">
        <v>419</v>
      </c>
      <c r="C9" s="343"/>
      <c r="D9" s="343"/>
      <c r="E9" s="343"/>
      <c r="F9" s="343"/>
      <c r="G9" s="344"/>
      <c r="H9" s="152"/>
      <c r="I9" s="342"/>
      <c r="J9" s="340"/>
    </row>
    <row r="10" spans="2:16" ht="13.5">
      <c r="B10" s="331" t="s">
        <v>420</v>
      </c>
      <c r="C10" s="332"/>
      <c r="D10" s="338"/>
      <c r="E10" s="338"/>
      <c r="F10" s="339"/>
      <c r="G10" s="346"/>
      <c r="H10" s="419">
        <f>H11+H25</f>
        <v>0</v>
      </c>
      <c r="I10" s="342"/>
      <c r="J10" s="340"/>
    </row>
    <row r="11" spans="2:16" ht="13.5">
      <c r="B11" s="347"/>
      <c r="C11" s="348" t="s">
        <v>146</v>
      </c>
      <c r="D11" s="349"/>
      <c r="E11" s="349"/>
      <c r="F11" s="350"/>
      <c r="G11" s="351"/>
      <c r="H11" s="213"/>
      <c r="I11" s="353">
        <f t="shared" ref="I11:I53" si="0">SUM(G11:H11)</f>
        <v>0</v>
      </c>
      <c r="J11" s="354" t="s">
        <v>185</v>
      </c>
      <c r="P11" s="355"/>
    </row>
    <row r="12" spans="2:16" ht="13.5">
      <c r="B12" s="356"/>
      <c r="C12" s="347"/>
      <c r="D12" s="357" t="s">
        <v>147</v>
      </c>
      <c r="E12" s="358"/>
      <c r="F12" s="359"/>
      <c r="G12" s="351"/>
      <c r="H12" s="213"/>
      <c r="I12" s="353">
        <f t="shared" si="0"/>
        <v>0</v>
      </c>
      <c r="J12" s="354"/>
      <c r="P12" s="360"/>
    </row>
    <row r="13" spans="2:16" ht="13.5">
      <c r="B13" s="356"/>
      <c r="C13" s="347"/>
      <c r="D13" s="357" t="s">
        <v>550</v>
      </c>
      <c r="E13" s="358"/>
      <c r="F13" s="359"/>
      <c r="G13" s="351"/>
      <c r="H13" s="213"/>
      <c r="I13" s="353">
        <f t="shared" si="0"/>
        <v>0</v>
      </c>
      <c r="J13" s="354"/>
      <c r="P13" s="361" t="s">
        <v>416</v>
      </c>
    </row>
    <row r="14" spans="2:16" ht="13.5">
      <c r="B14" s="356"/>
      <c r="C14" s="347"/>
      <c r="D14" s="348" t="s">
        <v>508</v>
      </c>
      <c r="E14" s="358"/>
      <c r="F14" s="359"/>
      <c r="G14" s="351"/>
      <c r="H14" s="213"/>
      <c r="I14" s="353">
        <f t="shared" si="0"/>
        <v>0</v>
      </c>
      <c r="J14" s="354"/>
      <c r="P14" s="360"/>
    </row>
    <row r="15" spans="2:16" ht="13.5">
      <c r="B15" s="356"/>
      <c r="C15" s="347"/>
      <c r="D15" s="356"/>
      <c r="E15" s="432" t="s">
        <v>509</v>
      </c>
      <c r="F15" s="433" t="s">
        <v>450</v>
      </c>
      <c r="G15" s="440"/>
      <c r="H15" s="212"/>
      <c r="I15" s="353">
        <f t="shared" si="0"/>
        <v>0</v>
      </c>
      <c r="J15" s="354"/>
      <c r="P15" s="360"/>
    </row>
    <row r="16" spans="2:16" ht="13.5">
      <c r="B16" s="356"/>
      <c r="C16" s="347"/>
      <c r="D16" s="371"/>
      <c r="E16" s="434" t="s">
        <v>510</v>
      </c>
      <c r="F16" s="435" t="s">
        <v>451</v>
      </c>
      <c r="G16" s="441"/>
      <c r="H16" s="442"/>
      <c r="I16" s="353">
        <f t="shared" si="0"/>
        <v>0</v>
      </c>
      <c r="J16" s="354"/>
      <c r="P16" s="360"/>
    </row>
    <row r="17" spans="2:16" ht="13.5">
      <c r="B17" s="356"/>
      <c r="C17" s="347"/>
      <c r="D17" s="357" t="s">
        <v>249</v>
      </c>
      <c r="E17" s="358"/>
      <c r="F17" s="359"/>
      <c r="G17" s="351"/>
      <c r="H17" s="213"/>
      <c r="I17" s="353">
        <f t="shared" si="0"/>
        <v>0</v>
      </c>
      <c r="J17" s="354"/>
      <c r="P17" s="360"/>
    </row>
    <row r="18" spans="2:16" ht="13.5">
      <c r="B18" s="356"/>
      <c r="C18" s="347"/>
      <c r="D18" s="357" t="s">
        <v>170</v>
      </c>
      <c r="E18" s="358"/>
      <c r="F18" s="359"/>
      <c r="G18" s="351"/>
      <c r="H18" s="213"/>
      <c r="I18" s="353">
        <f t="shared" si="0"/>
        <v>0</v>
      </c>
      <c r="J18" s="354"/>
      <c r="P18" s="361" t="s">
        <v>416</v>
      </c>
    </row>
    <row r="19" spans="2:16" ht="13.5">
      <c r="B19" s="347"/>
      <c r="C19" s="347"/>
      <c r="D19" s="357" t="s">
        <v>551</v>
      </c>
      <c r="E19" s="358"/>
      <c r="F19" s="359"/>
      <c r="G19" s="362"/>
      <c r="H19" s="152"/>
      <c r="I19" s="353">
        <f t="shared" si="0"/>
        <v>0</v>
      </c>
      <c r="J19" s="354"/>
      <c r="P19" s="360"/>
    </row>
    <row r="20" spans="2:16" ht="13.5" hidden="1">
      <c r="B20" s="347"/>
      <c r="C20" s="347"/>
      <c r="D20" s="357"/>
      <c r="E20" s="358"/>
      <c r="F20" s="359"/>
      <c r="G20" s="362"/>
      <c r="H20" s="152"/>
      <c r="I20" s="353"/>
      <c r="J20" s="354"/>
      <c r="P20" s="361"/>
    </row>
    <row r="21" spans="2:16" ht="13.5">
      <c r="B21" s="347"/>
      <c r="C21" s="347"/>
      <c r="D21" s="357" t="s">
        <v>452</v>
      </c>
      <c r="E21" s="358"/>
      <c r="F21" s="359"/>
      <c r="G21" s="362"/>
      <c r="H21" s="152"/>
      <c r="I21" s="353">
        <f t="shared" si="0"/>
        <v>0</v>
      </c>
      <c r="J21" s="354"/>
      <c r="P21" s="360"/>
    </row>
    <row r="22" spans="2:16" ht="13.5">
      <c r="B22" s="356"/>
      <c r="C22" s="347"/>
      <c r="D22" s="348"/>
      <c r="E22" s="363" t="s">
        <v>453</v>
      </c>
      <c r="F22" s="359"/>
      <c r="G22" s="345"/>
      <c r="H22" s="152"/>
      <c r="I22" s="364">
        <f t="shared" si="0"/>
        <v>0</v>
      </c>
      <c r="J22" s="365"/>
      <c r="P22" s="355"/>
    </row>
    <row r="23" spans="2:16" hidden="1">
      <c r="B23" s="356"/>
      <c r="C23" s="347"/>
      <c r="D23" s="347"/>
      <c r="E23" s="366"/>
      <c r="F23" s="367" t="s">
        <v>414</v>
      </c>
      <c r="G23" s="314"/>
      <c r="H23" s="314"/>
      <c r="I23" s="368"/>
      <c r="J23" s="369"/>
      <c r="P23" s="360"/>
    </row>
    <row r="24" spans="2:16" ht="13.5" hidden="1">
      <c r="B24" s="356"/>
      <c r="C24" s="347"/>
      <c r="D24" s="370"/>
      <c r="E24" s="350"/>
      <c r="F24" s="371" t="s">
        <v>415</v>
      </c>
      <c r="G24" s="315"/>
      <c r="H24" s="319"/>
      <c r="I24" s="353"/>
      <c r="J24" s="354"/>
      <c r="P24" s="360"/>
    </row>
    <row r="25" spans="2:16" ht="13.5">
      <c r="B25" s="372"/>
      <c r="C25" s="373" t="s">
        <v>148</v>
      </c>
      <c r="D25" s="374"/>
      <c r="E25" s="374"/>
      <c r="F25" s="375"/>
      <c r="G25" s="353">
        <f>SUM(G26,G44:G47)</f>
        <v>0</v>
      </c>
      <c r="H25" s="419">
        <f>SUM(H26,H44:H45,H47)</f>
        <v>0</v>
      </c>
      <c r="I25" s="353">
        <f t="shared" si="0"/>
        <v>0</v>
      </c>
      <c r="J25" s="354"/>
    </row>
    <row r="26" spans="2:16" ht="13.5">
      <c r="B26" s="376"/>
      <c r="C26" s="376"/>
      <c r="D26" s="373" t="s">
        <v>241</v>
      </c>
      <c r="E26" s="377"/>
      <c r="F26" s="375"/>
      <c r="G26" s="353">
        <f>SUM(G27,G40:G42)</f>
        <v>0</v>
      </c>
      <c r="H26" s="419">
        <f>SUM(H27,H40:H43)</f>
        <v>0</v>
      </c>
      <c r="I26" s="353">
        <f t="shared" si="0"/>
        <v>0</v>
      </c>
      <c r="J26" s="354"/>
    </row>
    <row r="27" spans="2:16">
      <c r="B27" s="372"/>
      <c r="C27" s="378"/>
      <c r="D27" s="379"/>
      <c r="E27" s="373" t="s">
        <v>242</v>
      </c>
      <c r="F27" s="375"/>
      <c r="G27" s="353">
        <f>SUM(G28,G29,G32:G39)</f>
        <v>0</v>
      </c>
      <c r="H27" s="419">
        <f>SUM(H28,H29,H32,H33,H35,H36,H37,H39)</f>
        <v>0</v>
      </c>
      <c r="I27" s="353">
        <f t="shared" si="0"/>
        <v>0</v>
      </c>
      <c r="J27" s="354"/>
    </row>
    <row r="28" spans="2:16">
      <c r="B28" s="372"/>
      <c r="C28" s="380"/>
      <c r="D28" s="380"/>
      <c r="F28" s="373" t="s">
        <v>171</v>
      </c>
      <c r="G28" s="381"/>
      <c r="H28" s="320"/>
      <c r="I28" s="382">
        <f t="shared" si="0"/>
        <v>0</v>
      </c>
      <c r="J28" s="383"/>
    </row>
    <row r="29" spans="2:16">
      <c r="B29" s="372"/>
      <c r="C29" s="380"/>
      <c r="D29" s="380"/>
      <c r="F29" s="384" t="s">
        <v>172</v>
      </c>
      <c r="G29" s="385">
        <f>SUM(G30:G31)</f>
        <v>0</v>
      </c>
      <c r="H29" s="420">
        <f>SUM(H30:H31)</f>
        <v>0</v>
      </c>
      <c r="I29" s="386">
        <f t="shared" si="0"/>
        <v>0</v>
      </c>
      <c r="J29" s="387"/>
    </row>
    <row r="30" spans="2:16">
      <c r="B30" s="372"/>
      <c r="C30" s="380"/>
      <c r="D30" s="380"/>
      <c r="F30" s="384" t="s">
        <v>246</v>
      </c>
      <c r="G30" s="388"/>
      <c r="H30" s="214"/>
      <c r="I30" s="386">
        <f t="shared" si="0"/>
        <v>0</v>
      </c>
      <c r="J30" s="387"/>
    </row>
    <row r="31" spans="2:16">
      <c r="B31" s="372"/>
      <c r="C31" s="380"/>
      <c r="D31" s="380"/>
      <c r="F31" s="384" t="s">
        <v>247</v>
      </c>
      <c r="G31" s="389"/>
      <c r="H31" s="212"/>
      <c r="I31" s="386">
        <f t="shared" si="0"/>
        <v>0</v>
      </c>
      <c r="J31" s="387"/>
    </row>
    <row r="32" spans="2:16">
      <c r="B32" s="372"/>
      <c r="C32" s="380"/>
      <c r="D32" s="380"/>
      <c r="F32" s="384" t="s">
        <v>173</v>
      </c>
      <c r="G32" s="389"/>
      <c r="H32" s="212"/>
      <c r="I32" s="386">
        <f t="shared" si="0"/>
        <v>0</v>
      </c>
      <c r="J32" s="387" t="s">
        <v>185</v>
      </c>
    </row>
    <row r="33" spans="1:10">
      <c r="B33" s="372"/>
      <c r="C33" s="380"/>
      <c r="D33" s="380"/>
      <c r="F33" s="384" t="s">
        <v>174</v>
      </c>
      <c r="G33" s="389"/>
      <c r="H33" s="212"/>
      <c r="I33" s="386">
        <f t="shared" si="0"/>
        <v>0</v>
      </c>
      <c r="J33" s="387"/>
    </row>
    <row r="34" spans="1:10" ht="33.75">
      <c r="A34"/>
      <c r="B34" s="476"/>
      <c r="C34" s="477"/>
      <c r="D34" s="477"/>
      <c r="E34" s="478"/>
      <c r="F34" s="479" t="s">
        <v>600</v>
      </c>
      <c r="G34" s="480"/>
      <c r="H34" s="212"/>
      <c r="I34" s="443">
        <f t="shared" si="0"/>
        <v>0</v>
      </c>
      <c r="J34" s="444"/>
    </row>
    <row r="35" spans="1:10">
      <c r="B35" s="372"/>
      <c r="C35" s="380"/>
      <c r="D35" s="380"/>
      <c r="F35" s="384" t="s">
        <v>175</v>
      </c>
      <c r="G35" s="389"/>
      <c r="H35" s="212"/>
      <c r="I35" s="386">
        <f t="shared" si="0"/>
        <v>0</v>
      </c>
      <c r="J35" s="387"/>
    </row>
    <row r="36" spans="1:10">
      <c r="B36" s="372"/>
      <c r="C36" s="380"/>
      <c r="D36" s="380"/>
      <c r="F36" s="384" t="s">
        <v>176</v>
      </c>
      <c r="G36" s="389"/>
      <c r="H36" s="212"/>
      <c r="I36" s="386">
        <f t="shared" si="0"/>
        <v>0</v>
      </c>
      <c r="J36" s="387"/>
    </row>
    <row r="37" spans="1:10">
      <c r="B37" s="372"/>
      <c r="C37" s="380"/>
      <c r="D37" s="380"/>
      <c r="F37" s="384" t="s">
        <v>506</v>
      </c>
      <c r="G37" s="389"/>
      <c r="H37" s="212"/>
      <c r="I37" s="386">
        <f t="shared" si="0"/>
        <v>0</v>
      </c>
      <c r="J37" s="387"/>
    </row>
    <row r="38" spans="1:10">
      <c r="B38" s="372"/>
      <c r="C38" s="380"/>
      <c r="D38" s="380"/>
      <c r="F38" s="431" t="s">
        <v>449</v>
      </c>
      <c r="G38" s="389"/>
      <c r="H38" s="212"/>
      <c r="I38" s="386">
        <f t="shared" ref="I38" si="1">SUM(G38:H38)</f>
        <v>0</v>
      </c>
      <c r="J38" s="387"/>
    </row>
    <row r="39" spans="1:10">
      <c r="B39" s="372"/>
      <c r="C39" s="372"/>
      <c r="D39" s="372"/>
      <c r="E39" s="390"/>
      <c r="F39" s="391" t="s">
        <v>177</v>
      </c>
      <c r="G39" s="352"/>
      <c r="H39" s="213"/>
      <c r="I39" s="353">
        <f t="shared" si="0"/>
        <v>0</v>
      </c>
      <c r="J39" s="369"/>
    </row>
    <row r="40" spans="1:10">
      <c r="B40" s="372"/>
      <c r="C40" s="372"/>
      <c r="D40" s="379"/>
      <c r="E40" s="392" t="s">
        <v>248</v>
      </c>
      <c r="F40" s="375"/>
      <c r="G40" s="351"/>
      <c r="H40" s="213"/>
      <c r="I40" s="353">
        <f t="shared" si="0"/>
        <v>0</v>
      </c>
      <c r="J40" s="354"/>
    </row>
    <row r="41" spans="1:10">
      <c r="B41" s="372"/>
      <c r="C41" s="372"/>
      <c r="D41" s="379"/>
      <c r="E41" s="391" t="s">
        <v>529</v>
      </c>
      <c r="F41" s="375"/>
      <c r="G41" s="351"/>
      <c r="H41" s="316"/>
      <c r="I41" s="353">
        <f t="shared" si="0"/>
        <v>0</v>
      </c>
      <c r="J41" s="354"/>
    </row>
    <row r="42" spans="1:10">
      <c r="B42" s="372"/>
      <c r="C42" s="372"/>
      <c r="D42" s="379"/>
      <c r="E42" s="391" t="s">
        <v>528</v>
      </c>
      <c r="F42" s="375"/>
      <c r="G42" s="351"/>
      <c r="H42" s="316"/>
      <c r="I42" s="353">
        <f t="shared" si="0"/>
        <v>0</v>
      </c>
      <c r="J42" s="354"/>
    </row>
    <row r="43" spans="1:10">
      <c r="B43" s="372"/>
      <c r="C43" s="372"/>
      <c r="D43" s="393"/>
      <c r="E43" s="392" t="s">
        <v>601</v>
      </c>
      <c r="F43" s="375"/>
      <c r="G43" s="351"/>
      <c r="H43" s="213"/>
      <c r="I43" s="353">
        <f t="shared" ref="I43" si="2">SUM(G43:H43)</f>
        <v>0</v>
      </c>
      <c r="J43" s="354"/>
    </row>
    <row r="44" spans="1:10" ht="13.5">
      <c r="B44" s="372"/>
      <c r="C44" s="376"/>
      <c r="D44" s="392" t="s">
        <v>243</v>
      </c>
      <c r="E44" s="377"/>
      <c r="F44" s="375"/>
      <c r="G44" s="351"/>
      <c r="H44" s="213"/>
      <c r="I44" s="353">
        <f t="shared" si="0"/>
        <v>0</v>
      </c>
      <c r="J44" s="354"/>
    </row>
    <row r="45" spans="1:10" ht="13.5">
      <c r="B45" s="372"/>
      <c r="C45" s="378"/>
      <c r="D45" s="373" t="s">
        <v>244</v>
      </c>
      <c r="E45" s="378"/>
      <c r="F45" s="380"/>
      <c r="G45" s="398"/>
      <c r="H45" s="320"/>
      <c r="I45" s="353">
        <f t="shared" si="0"/>
        <v>0</v>
      </c>
      <c r="J45" s="354" t="s">
        <v>186</v>
      </c>
    </row>
    <row r="46" spans="1:10" ht="13.5">
      <c r="B46" s="372"/>
      <c r="C46" s="378"/>
      <c r="D46" s="391"/>
      <c r="E46" s="481" t="s">
        <v>602</v>
      </c>
      <c r="F46" s="482"/>
      <c r="G46" s="441"/>
      <c r="H46" s="442"/>
      <c r="I46" s="353"/>
      <c r="J46" s="354"/>
    </row>
    <row r="47" spans="1:10" ht="13.5" customHeight="1">
      <c r="A47" s="327" t="s">
        <v>236</v>
      </c>
      <c r="B47" s="372"/>
      <c r="C47" s="376"/>
      <c r="D47" s="536" t="s">
        <v>353</v>
      </c>
      <c r="E47" s="537"/>
      <c r="F47" s="538"/>
      <c r="G47" s="394">
        <f>SUM(G48:G49)</f>
        <v>0</v>
      </c>
      <c r="H47" s="421">
        <f>SUM(H48:H49)</f>
        <v>0</v>
      </c>
      <c r="I47" s="364">
        <f t="shared" si="0"/>
        <v>0</v>
      </c>
      <c r="J47" s="354"/>
    </row>
    <row r="48" spans="1:10" ht="24.75" customHeight="1">
      <c r="B48" s="372"/>
      <c r="C48" s="372"/>
      <c r="D48" s="395"/>
      <c r="E48" s="517" t="s">
        <v>351</v>
      </c>
      <c r="F48" s="518"/>
      <c r="G48" s="396"/>
      <c r="H48" s="321"/>
      <c r="I48" s="397">
        <f t="shared" si="0"/>
        <v>0</v>
      </c>
      <c r="J48" s="365"/>
    </row>
    <row r="49" spans="2:15" ht="24.75" customHeight="1">
      <c r="B49" s="372"/>
      <c r="C49" s="372"/>
      <c r="D49" s="395"/>
      <c r="E49" s="519" t="s">
        <v>352</v>
      </c>
      <c r="F49" s="520"/>
      <c r="G49" s="398"/>
      <c r="H49" s="320"/>
      <c r="I49" s="353">
        <f t="shared" si="0"/>
        <v>0</v>
      </c>
      <c r="J49" s="369"/>
    </row>
    <row r="50" spans="2:15" ht="13.5">
      <c r="B50" s="392" t="s">
        <v>354</v>
      </c>
      <c r="C50" s="374"/>
      <c r="D50" s="374"/>
      <c r="E50" s="374"/>
      <c r="F50" s="399"/>
      <c r="G50" s="362"/>
      <c r="H50" s="316"/>
      <c r="I50" s="353">
        <f t="shared" si="0"/>
        <v>0</v>
      </c>
      <c r="J50" s="354"/>
    </row>
    <row r="51" spans="2:15" ht="26.1" customHeight="1">
      <c r="B51" s="510" t="s">
        <v>355</v>
      </c>
      <c r="C51" s="513"/>
      <c r="D51" s="511"/>
      <c r="E51" s="511"/>
      <c r="F51" s="512"/>
      <c r="G51" s="351"/>
      <c r="H51" s="400"/>
      <c r="I51" s="353">
        <f t="shared" si="0"/>
        <v>0</v>
      </c>
      <c r="J51" s="354"/>
      <c r="L51" s="510" t="s">
        <v>355</v>
      </c>
      <c r="M51" s="511"/>
      <c r="N51" s="511"/>
      <c r="O51" s="512"/>
    </row>
    <row r="52" spans="2:15" ht="13.5">
      <c r="B52" s="392" t="s">
        <v>180</v>
      </c>
      <c r="C52" s="374"/>
      <c r="D52" s="374"/>
      <c r="E52" s="374"/>
      <c r="F52" s="399"/>
      <c r="G52" s="351"/>
      <c r="H52" s="400"/>
      <c r="I52" s="353">
        <f t="shared" si="0"/>
        <v>0</v>
      </c>
      <c r="J52" s="354"/>
    </row>
    <row r="53" spans="2:15" ht="13.5">
      <c r="B53" s="392" t="s">
        <v>245</v>
      </c>
      <c r="C53" s="374"/>
      <c r="D53" s="374"/>
      <c r="E53" s="374"/>
      <c r="F53" s="399"/>
      <c r="G53" s="353">
        <f>G11+G25+G50+G51+G52</f>
        <v>0</v>
      </c>
      <c r="H53" s="400"/>
      <c r="I53" s="353">
        <f t="shared" si="0"/>
        <v>0</v>
      </c>
      <c r="J53" s="354"/>
    </row>
    <row r="55" spans="2:15" ht="13.5" hidden="1">
      <c r="B55" s="401" t="s">
        <v>168</v>
      </c>
      <c r="C55" s="402"/>
      <c r="D55" s="402"/>
      <c r="E55" s="402"/>
      <c r="F55" s="403"/>
      <c r="G55" s="345"/>
      <c r="H55" s="316"/>
      <c r="I55" s="364">
        <f>SUM(G55:H55)</f>
        <v>0</v>
      </c>
      <c r="J55" s="404"/>
    </row>
    <row r="56" spans="2:15" hidden="1">
      <c r="B56" s="405"/>
      <c r="C56" s="405"/>
    </row>
    <row r="57" spans="2:15" hidden="1">
      <c r="D57" s="406" t="s">
        <v>187</v>
      </c>
      <c r="G57" s="323"/>
    </row>
    <row r="58" spans="2:15" hidden="1">
      <c r="D58" s="407" t="s">
        <v>169</v>
      </c>
      <c r="E58" s="408"/>
      <c r="F58" s="408"/>
      <c r="G58" s="409"/>
      <c r="H58" s="410">
        <f>H11+H32+H45</f>
        <v>0</v>
      </c>
      <c r="I58" s="411" t="s">
        <v>189</v>
      </c>
    </row>
    <row r="59" spans="2:15" hidden="1">
      <c r="D59" s="412"/>
      <c r="E59" s="413" t="s">
        <v>188</v>
      </c>
      <c r="F59" s="408"/>
      <c r="G59" s="409"/>
      <c r="H59" s="410">
        <f>H11+H32</f>
        <v>0</v>
      </c>
      <c r="I59" s="411"/>
    </row>
    <row r="60" spans="2:15" hidden="1">
      <c r="D60" s="414"/>
      <c r="E60" s="413" t="s">
        <v>186</v>
      </c>
      <c r="F60" s="408"/>
      <c r="G60" s="409"/>
      <c r="H60" s="410">
        <f>H45</f>
        <v>0</v>
      </c>
      <c r="I60" s="411"/>
    </row>
    <row r="61" spans="2:15" hidden="1"/>
    <row r="62" spans="2:15" ht="13.5" customHeight="1">
      <c r="B62" s="524" t="s">
        <v>421</v>
      </c>
      <c r="C62" s="525"/>
      <c r="D62" s="525"/>
      <c r="E62" s="525"/>
      <c r="F62" s="525"/>
      <c r="G62" s="525"/>
      <c r="H62" s="526"/>
      <c r="I62" s="423"/>
    </row>
    <row r="63" spans="2:15" ht="13.5">
      <c r="B63" s="527"/>
      <c r="C63" s="528"/>
      <c r="D63" s="528"/>
      <c r="E63" s="528"/>
      <c r="F63" s="528"/>
      <c r="G63" s="528"/>
      <c r="H63" s="529"/>
      <c r="I63" s="423"/>
    </row>
    <row r="64" spans="2:15" ht="13.5">
      <c r="B64" s="527"/>
      <c r="C64" s="528"/>
      <c r="D64" s="528"/>
      <c r="E64" s="528"/>
      <c r="F64" s="528"/>
      <c r="G64" s="528"/>
      <c r="H64" s="529"/>
      <c r="I64" s="423"/>
    </row>
    <row r="65" spans="2:12" ht="13.5">
      <c r="B65" s="527"/>
      <c r="C65" s="528"/>
      <c r="D65" s="528"/>
      <c r="E65" s="528"/>
      <c r="F65" s="528"/>
      <c r="G65" s="528"/>
      <c r="H65" s="529"/>
      <c r="I65" s="423"/>
    </row>
    <row r="66" spans="2:12" ht="13.5">
      <c r="B66" s="530"/>
      <c r="C66" s="531"/>
      <c r="D66" s="531"/>
      <c r="E66" s="531"/>
      <c r="F66" s="531"/>
      <c r="G66" s="531"/>
      <c r="H66" s="532"/>
      <c r="I66" s="423"/>
    </row>
    <row r="69" spans="2:12">
      <c r="G69" s="415"/>
    </row>
    <row r="70" spans="2:12">
      <c r="G70" s="323"/>
      <c r="H70" s="415"/>
      <c r="I70" s="360"/>
      <c r="J70" s="360"/>
      <c r="K70" s="360"/>
      <c r="L70" s="360"/>
    </row>
    <row r="71" spans="2:12">
      <c r="G71" s="323"/>
      <c r="H71" s="416"/>
      <c r="I71" s="360"/>
      <c r="J71" s="360"/>
      <c r="K71" s="360"/>
      <c r="L71" s="360"/>
    </row>
    <row r="72" spans="2:12">
      <c r="G72" s="323"/>
      <c r="H72" s="416"/>
      <c r="I72" s="360"/>
      <c r="J72" s="360"/>
      <c r="K72" s="360"/>
      <c r="L72" s="360"/>
    </row>
    <row r="73" spans="2:12">
      <c r="G73" s="417"/>
      <c r="H73" s="416"/>
      <c r="I73" s="360"/>
      <c r="J73" s="360"/>
      <c r="K73" s="418"/>
      <c r="L73" s="360"/>
    </row>
    <row r="74" spans="2:12">
      <c r="G74" s="323"/>
      <c r="H74" s="416"/>
      <c r="I74" s="360"/>
      <c r="J74" s="360"/>
      <c r="K74" s="360"/>
      <c r="L74" s="360"/>
    </row>
    <row r="75" spans="2:12">
      <c r="G75" s="323"/>
      <c r="K75" s="324"/>
    </row>
  </sheetData>
  <sheetProtection algorithmName="SHA-512" hashValue="xzrYLlxglD49Cy81N898FZFMH64S7vqTAV1Jgf73umN2rjO9SjedDYUFbnQar6ERbli6ngn5S7HdTtIZNrchPg==" saltValue="//C/Q9RWpmNuEfg5GJ8CPw==" spinCount="100000" sheet="1" objects="1" scenarios="1"/>
  <mergeCells count="12">
    <mergeCell ref="B62:H66"/>
    <mergeCell ref="B3:I3"/>
    <mergeCell ref="G5:G7"/>
    <mergeCell ref="H5:H7"/>
    <mergeCell ref="D47:F47"/>
    <mergeCell ref="L51:O51"/>
    <mergeCell ref="B51:F51"/>
    <mergeCell ref="J5:J7"/>
    <mergeCell ref="I5:I7"/>
    <mergeCell ref="E48:F48"/>
    <mergeCell ref="E49:F49"/>
    <mergeCell ref="B8:F8"/>
  </mergeCells>
  <phoneticPr fontId="4"/>
  <dataValidations count="2">
    <dataValidation type="decimal" operator="greaterThanOrEqual" allowBlank="1" showInputMessage="1" showErrorMessage="1" error="数値を入力してください" sqref="G55:H55 H53 H9 G48:H52 G23:H23 G11:H20 G28:H28 G30:H46" xr:uid="{00000000-0002-0000-0400-000000000000}">
      <formula1>0</formula1>
    </dataValidation>
    <dataValidation operator="greaterThanOrEqual" allowBlank="1" showInputMessage="1" showErrorMessage="1" error="数値を入力してください" sqref="A1" xr:uid="{00000000-0002-0000-0400-000001000000}"/>
  </dataValidations>
  <pageMargins left="0.59055118110236227" right="0" top="0.78740157480314965" bottom="0.78740157480314965" header="0.51181102362204722" footer="0.51181102362204722"/>
  <pageSetup paperSize="9" orientation="portrait" r:id="rId1"/>
  <headerFooter alignWithMargins="0">
    <oddFooter>&amp;C&amp;P/&amp;N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B230F-8C73-48B4-98E6-75EBEA74B5B0}">
  <sheetPr>
    <pageSetUpPr fitToPage="1"/>
  </sheetPr>
  <dimension ref="B3:H18"/>
  <sheetViews>
    <sheetView showGridLines="0" zoomScale="80" zoomScaleNormal="80" workbookViewId="0">
      <selection activeCell="A35" sqref="A35"/>
    </sheetView>
  </sheetViews>
  <sheetFormatPr defaultRowHeight="13.5"/>
  <cols>
    <col min="1" max="2" width="3.875" style="564" customWidth="1"/>
    <col min="3" max="3" width="10" style="560" bestFit="1" customWidth="1"/>
    <col min="4" max="4" width="27" style="564" bestFit="1" customWidth="1"/>
    <col min="5" max="5" width="77.625" style="564" customWidth="1"/>
    <col min="6" max="7" width="15.625" style="564" customWidth="1"/>
    <col min="8" max="8" width="24.875" style="564" bestFit="1" customWidth="1"/>
    <col min="9" max="16384" width="9" style="564"/>
  </cols>
  <sheetData>
    <row r="3" spans="2:8" s="560" customFormat="1" ht="30" customHeight="1">
      <c r="B3" s="558"/>
      <c r="C3" s="559" t="s">
        <v>607</v>
      </c>
      <c r="D3" s="559" t="s">
        <v>608</v>
      </c>
      <c r="E3" s="559" t="s">
        <v>609</v>
      </c>
      <c r="F3" s="559" t="s">
        <v>610</v>
      </c>
      <c r="G3" s="559" t="s">
        <v>611</v>
      </c>
      <c r="H3" s="559" t="s">
        <v>612</v>
      </c>
    </row>
    <row r="4" spans="2:8" ht="20.100000000000001" customHeight="1">
      <c r="B4" s="561">
        <v>1</v>
      </c>
      <c r="C4" s="558" t="s">
        <v>613</v>
      </c>
      <c r="D4" s="561" t="s">
        <v>614</v>
      </c>
      <c r="E4" s="561" t="s">
        <v>615</v>
      </c>
      <c r="F4" s="562" t="s">
        <v>616</v>
      </c>
      <c r="G4" s="562">
        <v>19</v>
      </c>
      <c r="H4" s="563" t="s">
        <v>617</v>
      </c>
    </row>
    <row r="5" spans="2:8" ht="19.5" customHeight="1">
      <c r="B5" s="561">
        <v>2</v>
      </c>
      <c r="C5" s="558"/>
      <c r="D5" s="561"/>
      <c r="E5" s="561"/>
      <c r="F5" s="562"/>
      <c r="G5" s="562"/>
      <c r="H5" s="561"/>
    </row>
    <row r="6" spans="2:8" ht="20.100000000000001" customHeight="1">
      <c r="B6" s="561">
        <v>3</v>
      </c>
      <c r="C6" s="558"/>
      <c r="D6" s="561"/>
      <c r="E6" s="561"/>
      <c r="F6" s="562"/>
      <c r="G6" s="562"/>
      <c r="H6" s="561"/>
    </row>
    <row r="7" spans="2:8" ht="19.5" customHeight="1">
      <c r="B7" s="561">
        <v>4</v>
      </c>
      <c r="C7" s="558"/>
      <c r="D7" s="561"/>
      <c r="E7" s="561"/>
      <c r="F7" s="562"/>
      <c r="G7" s="562"/>
      <c r="H7" s="561"/>
    </row>
    <row r="8" spans="2:8" ht="20.100000000000001" customHeight="1">
      <c r="B8" s="561">
        <v>5</v>
      </c>
      <c r="C8" s="558"/>
      <c r="D8" s="561"/>
      <c r="E8" s="561"/>
      <c r="F8" s="562"/>
      <c r="G8" s="562"/>
      <c r="H8" s="561"/>
    </row>
    <row r="9" spans="2:8" ht="19.5" customHeight="1">
      <c r="B9" s="561">
        <v>6</v>
      </c>
      <c r="C9" s="558"/>
      <c r="D9" s="561"/>
      <c r="E9" s="561"/>
      <c r="F9" s="562"/>
      <c r="G9" s="562"/>
      <c r="H9" s="561"/>
    </row>
    <row r="10" spans="2:8" ht="20.100000000000001" customHeight="1">
      <c r="B10" s="561">
        <v>7</v>
      </c>
      <c r="C10" s="558"/>
      <c r="D10" s="561"/>
      <c r="E10" s="561"/>
      <c r="F10" s="562"/>
      <c r="G10" s="562"/>
      <c r="H10" s="561"/>
    </row>
    <row r="11" spans="2:8" ht="19.5" customHeight="1">
      <c r="B11" s="561">
        <v>8</v>
      </c>
      <c r="C11" s="558"/>
      <c r="D11" s="561"/>
      <c r="E11" s="561"/>
      <c r="F11" s="562"/>
      <c r="G11" s="562"/>
      <c r="H11" s="561"/>
    </row>
    <row r="12" spans="2:8" ht="20.100000000000001" customHeight="1">
      <c r="B12" s="561">
        <v>9</v>
      </c>
      <c r="C12" s="558"/>
      <c r="D12" s="561"/>
      <c r="E12" s="561"/>
      <c r="F12" s="562"/>
      <c r="G12" s="562"/>
      <c r="H12" s="561"/>
    </row>
    <row r="13" spans="2:8" ht="19.5" customHeight="1">
      <c r="B13" s="561">
        <v>10</v>
      </c>
      <c r="C13" s="558"/>
      <c r="D13" s="561"/>
      <c r="E13" s="561"/>
      <c r="F13" s="562"/>
      <c r="G13" s="562"/>
      <c r="H13" s="561"/>
    </row>
    <row r="14" spans="2:8" ht="20.100000000000001" customHeight="1">
      <c r="B14" s="561">
        <v>11</v>
      </c>
      <c r="C14" s="558"/>
      <c r="D14" s="561"/>
      <c r="E14" s="561"/>
      <c r="F14" s="562"/>
      <c r="G14" s="562"/>
      <c r="H14" s="561"/>
    </row>
    <row r="15" spans="2:8" ht="20.100000000000001" customHeight="1">
      <c r="B15" s="561">
        <v>12</v>
      </c>
      <c r="C15" s="558"/>
      <c r="D15" s="561"/>
      <c r="E15" s="561"/>
      <c r="F15" s="562"/>
      <c r="G15" s="562"/>
      <c r="H15" s="561"/>
    </row>
    <row r="16" spans="2:8" ht="19.5" customHeight="1">
      <c r="B16" s="561">
        <v>13</v>
      </c>
      <c r="C16" s="558"/>
      <c r="D16" s="561"/>
      <c r="E16" s="561"/>
      <c r="F16" s="562"/>
      <c r="G16" s="562"/>
      <c r="H16" s="561"/>
    </row>
    <row r="17" spans="2:8" ht="20.100000000000001" customHeight="1">
      <c r="B17" s="561">
        <v>14</v>
      </c>
      <c r="C17" s="558"/>
      <c r="D17" s="561"/>
      <c r="E17" s="561"/>
      <c r="F17" s="562"/>
      <c r="G17" s="562"/>
      <c r="H17" s="561"/>
    </row>
    <row r="18" spans="2:8" ht="20.100000000000001" customHeight="1">
      <c r="B18" s="561">
        <v>15</v>
      </c>
      <c r="C18" s="558"/>
      <c r="D18" s="561"/>
      <c r="E18" s="561"/>
      <c r="F18" s="562"/>
      <c r="G18" s="562"/>
      <c r="H18" s="561"/>
    </row>
  </sheetData>
  <autoFilter ref="D3:H5" xr:uid="{DF63E593-20FB-4F58-A68D-231F038AE044}"/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4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/>
  <dimension ref="A1:V5"/>
  <sheetViews>
    <sheetView zoomScaleNormal="100" workbookViewId="0">
      <selection activeCell="A5" sqref="A5"/>
    </sheetView>
  </sheetViews>
  <sheetFormatPr defaultRowHeight="13.5"/>
  <cols>
    <col min="2" max="2" width="11.375" bestFit="1" customWidth="1"/>
    <col min="3" max="3" width="16.25" bestFit="1" customWidth="1"/>
    <col min="4" max="4" width="17.125" bestFit="1" customWidth="1"/>
    <col min="5" max="5" width="9.75" bestFit="1" customWidth="1"/>
    <col min="6" max="7" width="9" hidden="1" customWidth="1"/>
    <col min="10" max="11" width="9" hidden="1" customWidth="1"/>
    <col min="12" max="12" width="17.125" bestFit="1" customWidth="1"/>
    <col min="13" max="13" width="13.125" customWidth="1"/>
    <col min="15" max="15" width="12.875" customWidth="1"/>
    <col min="16" max="22" width="9" hidden="1" customWidth="1"/>
    <col min="257" max="257" width="11.375" bestFit="1" customWidth="1"/>
    <col min="258" max="258" width="16.25" bestFit="1" customWidth="1"/>
    <col min="259" max="259" width="17.125" bestFit="1" customWidth="1"/>
    <col min="260" max="260" width="9.75" bestFit="1" customWidth="1"/>
    <col min="261" max="262" width="0" hidden="1" customWidth="1"/>
    <col min="265" max="266" width="0" hidden="1" customWidth="1"/>
    <col min="267" max="267" width="17.125" bestFit="1" customWidth="1"/>
    <col min="268" max="268" width="13.125" customWidth="1"/>
    <col min="269" max="269" width="9" customWidth="1"/>
    <col min="271" max="271" width="12.875" customWidth="1"/>
    <col min="272" max="278" width="0" hidden="1" customWidth="1"/>
    <col min="513" max="513" width="11.375" bestFit="1" customWidth="1"/>
    <col min="514" max="514" width="16.25" bestFit="1" customWidth="1"/>
    <col min="515" max="515" width="17.125" bestFit="1" customWidth="1"/>
    <col min="516" max="516" width="9.75" bestFit="1" customWidth="1"/>
    <col min="517" max="518" width="0" hidden="1" customWidth="1"/>
    <col min="521" max="522" width="0" hidden="1" customWidth="1"/>
    <col min="523" max="523" width="17.125" bestFit="1" customWidth="1"/>
    <col min="524" max="524" width="13.125" customWidth="1"/>
    <col min="525" max="525" width="9" customWidth="1"/>
    <col min="527" max="527" width="12.875" customWidth="1"/>
    <col min="528" max="534" width="0" hidden="1" customWidth="1"/>
    <col min="769" max="769" width="11.375" bestFit="1" customWidth="1"/>
    <col min="770" max="770" width="16.25" bestFit="1" customWidth="1"/>
    <col min="771" max="771" width="17.125" bestFit="1" customWidth="1"/>
    <col min="772" max="772" width="9.75" bestFit="1" customWidth="1"/>
    <col min="773" max="774" width="0" hidden="1" customWidth="1"/>
    <col min="777" max="778" width="0" hidden="1" customWidth="1"/>
    <col min="779" max="779" width="17.125" bestFit="1" customWidth="1"/>
    <col min="780" max="780" width="13.125" customWidth="1"/>
    <col min="781" max="781" width="9" customWidth="1"/>
    <col min="783" max="783" width="12.875" customWidth="1"/>
    <col min="784" max="790" width="0" hidden="1" customWidth="1"/>
    <col min="1025" max="1025" width="11.375" bestFit="1" customWidth="1"/>
    <col min="1026" max="1026" width="16.25" bestFit="1" customWidth="1"/>
    <col min="1027" max="1027" width="17.125" bestFit="1" customWidth="1"/>
    <col min="1028" max="1028" width="9.75" bestFit="1" customWidth="1"/>
    <col min="1029" max="1030" width="0" hidden="1" customWidth="1"/>
    <col min="1033" max="1034" width="0" hidden="1" customWidth="1"/>
    <col min="1035" max="1035" width="17.125" bestFit="1" customWidth="1"/>
    <col min="1036" max="1036" width="13.125" customWidth="1"/>
    <col min="1037" max="1037" width="9" customWidth="1"/>
    <col min="1039" max="1039" width="12.875" customWidth="1"/>
    <col min="1040" max="1046" width="0" hidden="1" customWidth="1"/>
    <col min="1281" max="1281" width="11.375" bestFit="1" customWidth="1"/>
    <col min="1282" max="1282" width="16.25" bestFit="1" customWidth="1"/>
    <col min="1283" max="1283" width="17.125" bestFit="1" customWidth="1"/>
    <col min="1284" max="1284" width="9.75" bestFit="1" customWidth="1"/>
    <col min="1285" max="1286" width="0" hidden="1" customWidth="1"/>
    <col min="1289" max="1290" width="0" hidden="1" customWidth="1"/>
    <col min="1291" max="1291" width="17.125" bestFit="1" customWidth="1"/>
    <col min="1292" max="1292" width="13.125" customWidth="1"/>
    <col min="1293" max="1293" width="9" customWidth="1"/>
    <col min="1295" max="1295" width="12.875" customWidth="1"/>
    <col min="1296" max="1302" width="0" hidden="1" customWidth="1"/>
    <col min="1537" max="1537" width="11.375" bestFit="1" customWidth="1"/>
    <col min="1538" max="1538" width="16.25" bestFit="1" customWidth="1"/>
    <col min="1539" max="1539" width="17.125" bestFit="1" customWidth="1"/>
    <col min="1540" max="1540" width="9.75" bestFit="1" customWidth="1"/>
    <col min="1541" max="1542" width="0" hidden="1" customWidth="1"/>
    <col min="1545" max="1546" width="0" hidden="1" customWidth="1"/>
    <col min="1547" max="1547" width="17.125" bestFit="1" customWidth="1"/>
    <col min="1548" max="1548" width="13.125" customWidth="1"/>
    <col min="1549" max="1549" width="9" customWidth="1"/>
    <col min="1551" max="1551" width="12.875" customWidth="1"/>
    <col min="1552" max="1558" width="0" hidden="1" customWidth="1"/>
    <col min="1793" max="1793" width="11.375" bestFit="1" customWidth="1"/>
    <col min="1794" max="1794" width="16.25" bestFit="1" customWidth="1"/>
    <col min="1795" max="1795" width="17.125" bestFit="1" customWidth="1"/>
    <col min="1796" max="1796" width="9.75" bestFit="1" customWidth="1"/>
    <col min="1797" max="1798" width="0" hidden="1" customWidth="1"/>
    <col min="1801" max="1802" width="0" hidden="1" customWidth="1"/>
    <col min="1803" max="1803" width="17.125" bestFit="1" customWidth="1"/>
    <col min="1804" max="1804" width="13.125" customWidth="1"/>
    <col min="1805" max="1805" width="9" customWidth="1"/>
    <col min="1807" max="1807" width="12.875" customWidth="1"/>
    <col min="1808" max="1814" width="0" hidden="1" customWidth="1"/>
    <col min="2049" max="2049" width="11.375" bestFit="1" customWidth="1"/>
    <col min="2050" max="2050" width="16.25" bestFit="1" customWidth="1"/>
    <col min="2051" max="2051" width="17.125" bestFit="1" customWidth="1"/>
    <col min="2052" max="2052" width="9.75" bestFit="1" customWidth="1"/>
    <col min="2053" max="2054" width="0" hidden="1" customWidth="1"/>
    <col min="2057" max="2058" width="0" hidden="1" customWidth="1"/>
    <col min="2059" max="2059" width="17.125" bestFit="1" customWidth="1"/>
    <col min="2060" max="2060" width="13.125" customWidth="1"/>
    <col min="2061" max="2061" width="9" customWidth="1"/>
    <col min="2063" max="2063" width="12.875" customWidth="1"/>
    <col min="2064" max="2070" width="0" hidden="1" customWidth="1"/>
    <col min="2305" max="2305" width="11.375" bestFit="1" customWidth="1"/>
    <col min="2306" max="2306" width="16.25" bestFit="1" customWidth="1"/>
    <col min="2307" max="2307" width="17.125" bestFit="1" customWidth="1"/>
    <col min="2308" max="2308" width="9.75" bestFit="1" customWidth="1"/>
    <col min="2309" max="2310" width="0" hidden="1" customWidth="1"/>
    <col min="2313" max="2314" width="0" hidden="1" customWidth="1"/>
    <col min="2315" max="2315" width="17.125" bestFit="1" customWidth="1"/>
    <col min="2316" max="2316" width="13.125" customWidth="1"/>
    <col min="2317" max="2317" width="9" customWidth="1"/>
    <col min="2319" max="2319" width="12.875" customWidth="1"/>
    <col min="2320" max="2326" width="0" hidden="1" customWidth="1"/>
    <col min="2561" max="2561" width="11.375" bestFit="1" customWidth="1"/>
    <col min="2562" max="2562" width="16.25" bestFit="1" customWidth="1"/>
    <col min="2563" max="2563" width="17.125" bestFit="1" customWidth="1"/>
    <col min="2564" max="2564" width="9.75" bestFit="1" customWidth="1"/>
    <col min="2565" max="2566" width="0" hidden="1" customWidth="1"/>
    <col min="2569" max="2570" width="0" hidden="1" customWidth="1"/>
    <col min="2571" max="2571" width="17.125" bestFit="1" customWidth="1"/>
    <col min="2572" max="2572" width="13.125" customWidth="1"/>
    <col min="2573" max="2573" width="9" customWidth="1"/>
    <col min="2575" max="2575" width="12.875" customWidth="1"/>
    <col min="2576" max="2582" width="0" hidden="1" customWidth="1"/>
    <col min="2817" max="2817" width="11.375" bestFit="1" customWidth="1"/>
    <col min="2818" max="2818" width="16.25" bestFit="1" customWidth="1"/>
    <col min="2819" max="2819" width="17.125" bestFit="1" customWidth="1"/>
    <col min="2820" max="2820" width="9.75" bestFit="1" customWidth="1"/>
    <col min="2821" max="2822" width="0" hidden="1" customWidth="1"/>
    <col min="2825" max="2826" width="0" hidden="1" customWidth="1"/>
    <col min="2827" max="2827" width="17.125" bestFit="1" customWidth="1"/>
    <col min="2828" max="2828" width="13.125" customWidth="1"/>
    <col min="2829" max="2829" width="9" customWidth="1"/>
    <col min="2831" max="2831" width="12.875" customWidth="1"/>
    <col min="2832" max="2838" width="0" hidden="1" customWidth="1"/>
    <col min="3073" max="3073" width="11.375" bestFit="1" customWidth="1"/>
    <col min="3074" max="3074" width="16.25" bestFit="1" customWidth="1"/>
    <col min="3075" max="3075" width="17.125" bestFit="1" customWidth="1"/>
    <col min="3076" max="3076" width="9.75" bestFit="1" customWidth="1"/>
    <col min="3077" max="3078" width="0" hidden="1" customWidth="1"/>
    <col min="3081" max="3082" width="0" hidden="1" customWidth="1"/>
    <col min="3083" max="3083" width="17.125" bestFit="1" customWidth="1"/>
    <col min="3084" max="3084" width="13.125" customWidth="1"/>
    <col min="3085" max="3085" width="9" customWidth="1"/>
    <col min="3087" max="3087" width="12.875" customWidth="1"/>
    <col min="3088" max="3094" width="0" hidden="1" customWidth="1"/>
    <col min="3329" max="3329" width="11.375" bestFit="1" customWidth="1"/>
    <col min="3330" max="3330" width="16.25" bestFit="1" customWidth="1"/>
    <col min="3331" max="3331" width="17.125" bestFit="1" customWidth="1"/>
    <col min="3332" max="3332" width="9.75" bestFit="1" customWidth="1"/>
    <col min="3333" max="3334" width="0" hidden="1" customWidth="1"/>
    <col min="3337" max="3338" width="0" hidden="1" customWidth="1"/>
    <col min="3339" max="3339" width="17.125" bestFit="1" customWidth="1"/>
    <col min="3340" max="3340" width="13.125" customWidth="1"/>
    <col min="3341" max="3341" width="9" customWidth="1"/>
    <col min="3343" max="3343" width="12.875" customWidth="1"/>
    <col min="3344" max="3350" width="0" hidden="1" customWidth="1"/>
    <col min="3585" max="3585" width="11.375" bestFit="1" customWidth="1"/>
    <col min="3586" max="3586" width="16.25" bestFit="1" customWidth="1"/>
    <col min="3587" max="3587" width="17.125" bestFit="1" customWidth="1"/>
    <col min="3588" max="3588" width="9.75" bestFit="1" customWidth="1"/>
    <col min="3589" max="3590" width="0" hidden="1" customWidth="1"/>
    <col min="3593" max="3594" width="0" hidden="1" customWidth="1"/>
    <col min="3595" max="3595" width="17.125" bestFit="1" customWidth="1"/>
    <col min="3596" max="3596" width="13.125" customWidth="1"/>
    <col min="3597" max="3597" width="9" customWidth="1"/>
    <col min="3599" max="3599" width="12.875" customWidth="1"/>
    <col min="3600" max="3606" width="0" hidden="1" customWidth="1"/>
    <col min="3841" max="3841" width="11.375" bestFit="1" customWidth="1"/>
    <col min="3842" max="3842" width="16.25" bestFit="1" customWidth="1"/>
    <col min="3843" max="3843" width="17.125" bestFit="1" customWidth="1"/>
    <col min="3844" max="3844" width="9.75" bestFit="1" customWidth="1"/>
    <col min="3845" max="3846" width="0" hidden="1" customWidth="1"/>
    <col min="3849" max="3850" width="0" hidden="1" customWidth="1"/>
    <col min="3851" max="3851" width="17.125" bestFit="1" customWidth="1"/>
    <col min="3852" max="3852" width="13.125" customWidth="1"/>
    <col min="3853" max="3853" width="9" customWidth="1"/>
    <col min="3855" max="3855" width="12.875" customWidth="1"/>
    <col min="3856" max="3862" width="0" hidden="1" customWidth="1"/>
    <col min="4097" max="4097" width="11.375" bestFit="1" customWidth="1"/>
    <col min="4098" max="4098" width="16.25" bestFit="1" customWidth="1"/>
    <col min="4099" max="4099" width="17.125" bestFit="1" customWidth="1"/>
    <col min="4100" max="4100" width="9.75" bestFit="1" customWidth="1"/>
    <col min="4101" max="4102" width="0" hidden="1" customWidth="1"/>
    <col min="4105" max="4106" width="0" hidden="1" customWidth="1"/>
    <col min="4107" max="4107" width="17.125" bestFit="1" customWidth="1"/>
    <col min="4108" max="4108" width="13.125" customWidth="1"/>
    <col min="4109" max="4109" width="9" customWidth="1"/>
    <col min="4111" max="4111" width="12.875" customWidth="1"/>
    <col min="4112" max="4118" width="0" hidden="1" customWidth="1"/>
    <col min="4353" max="4353" width="11.375" bestFit="1" customWidth="1"/>
    <col min="4354" max="4354" width="16.25" bestFit="1" customWidth="1"/>
    <col min="4355" max="4355" width="17.125" bestFit="1" customWidth="1"/>
    <col min="4356" max="4356" width="9.75" bestFit="1" customWidth="1"/>
    <col min="4357" max="4358" width="0" hidden="1" customWidth="1"/>
    <col min="4361" max="4362" width="0" hidden="1" customWidth="1"/>
    <col min="4363" max="4363" width="17.125" bestFit="1" customWidth="1"/>
    <col min="4364" max="4364" width="13.125" customWidth="1"/>
    <col min="4365" max="4365" width="9" customWidth="1"/>
    <col min="4367" max="4367" width="12.875" customWidth="1"/>
    <col min="4368" max="4374" width="0" hidden="1" customWidth="1"/>
    <col min="4609" max="4609" width="11.375" bestFit="1" customWidth="1"/>
    <col min="4610" max="4610" width="16.25" bestFit="1" customWidth="1"/>
    <col min="4611" max="4611" width="17.125" bestFit="1" customWidth="1"/>
    <col min="4612" max="4612" width="9.75" bestFit="1" customWidth="1"/>
    <col min="4613" max="4614" width="0" hidden="1" customWidth="1"/>
    <col min="4617" max="4618" width="0" hidden="1" customWidth="1"/>
    <col min="4619" max="4619" width="17.125" bestFit="1" customWidth="1"/>
    <col min="4620" max="4620" width="13.125" customWidth="1"/>
    <col min="4621" max="4621" width="9" customWidth="1"/>
    <col min="4623" max="4623" width="12.875" customWidth="1"/>
    <col min="4624" max="4630" width="0" hidden="1" customWidth="1"/>
    <col min="4865" max="4865" width="11.375" bestFit="1" customWidth="1"/>
    <col min="4866" max="4866" width="16.25" bestFit="1" customWidth="1"/>
    <col min="4867" max="4867" width="17.125" bestFit="1" customWidth="1"/>
    <col min="4868" max="4868" width="9.75" bestFit="1" customWidth="1"/>
    <col min="4869" max="4870" width="0" hidden="1" customWidth="1"/>
    <col min="4873" max="4874" width="0" hidden="1" customWidth="1"/>
    <col min="4875" max="4875" width="17.125" bestFit="1" customWidth="1"/>
    <col min="4876" max="4876" width="13.125" customWidth="1"/>
    <col min="4877" max="4877" width="9" customWidth="1"/>
    <col min="4879" max="4879" width="12.875" customWidth="1"/>
    <col min="4880" max="4886" width="0" hidden="1" customWidth="1"/>
    <col min="5121" max="5121" width="11.375" bestFit="1" customWidth="1"/>
    <col min="5122" max="5122" width="16.25" bestFit="1" customWidth="1"/>
    <col min="5123" max="5123" width="17.125" bestFit="1" customWidth="1"/>
    <col min="5124" max="5124" width="9.75" bestFit="1" customWidth="1"/>
    <col min="5125" max="5126" width="0" hidden="1" customWidth="1"/>
    <col min="5129" max="5130" width="0" hidden="1" customWidth="1"/>
    <col min="5131" max="5131" width="17.125" bestFit="1" customWidth="1"/>
    <col min="5132" max="5132" width="13.125" customWidth="1"/>
    <col min="5133" max="5133" width="9" customWidth="1"/>
    <col min="5135" max="5135" width="12.875" customWidth="1"/>
    <col min="5136" max="5142" width="0" hidden="1" customWidth="1"/>
    <col min="5377" max="5377" width="11.375" bestFit="1" customWidth="1"/>
    <col min="5378" max="5378" width="16.25" bestFit="1" customWidth="1"/>
    <col min="5379" max="5379" width="17.125" bestFit="1" customWidth="1"/>
    <col min="5380" max="5380" width="9.75" bestFit="1" customWidth="1"/>
    <col min="5381" max="5382" width="0" hidden="1" customWidth="1"/>
    <col min="5385" max="5386" width="0" hidden="1" customWidth="1"/>
    <col min="5387" max="5387" width="17.125" bestFit="1" customWidth="1"/>
    <col min="5388" max="5388" width="13.125" customWidth="1"/>
    <col min="5389" max="5389" width="9" customWidth="1"/>
    <col min="5391" max="5391" width="12.875" customWidth="1"/>
    <col min="5392" max="5398" width="0" hidden="1" customWidth="1"/>
    <col min="5633" max="5633" width="11.375" bestFit="1" customWidth="1"/>
    <col min="5634" max="5634" width="16.25" bestFit="1" customWidth="1"/>
    <col min="5635" max="5635" width="17.125" bestFit="1" customWidth="1"/>
    <col min="5636" max="5636" width="9.75" bestFit="1" customWidth="1"/>
    <col min="5637" max="5638" width="0" hidden="1" customWidth="1"/>
    <col min="5641" max="5642" width="0" hidden="1" customWidth="1"/>
    <col min="5643" max="5643" width="17.125" bestFit="1" customWidth="1"/>
    <col min="5644" max="5644" width="13.125" customWidth="1"/>
    <col min="5645" max="5645" width="9" customWidth="1"/>
    <col min="5647" max="5647" width="12.875" customWidth="1"/>
    <col min="5648" max="5654" width="0" hidden="1" customWidth="1"/>
    <col min="5889" max="5889" width="11.375" bestFit="1" customWidth="1"/>
    <col min="5890" max="5890" width="16.25" bestFit="1" customWidth="1"/>
    <col min="5891" max="5891" width="17.125" bestFit="1" customWidth="1"/>
    <col min="5892" max="5892" width="9.75" bestFit="1" customWidth="1"/>
    <col min="5893" max="5894" width="0" hidden="1" customWidth="1"/>
    <col min="5897" max="5898" width="0" hidden="1" customWidth="1"/>
    <col min="5899" max="5899" width="17.125" bestFit="1" customWidth="1"/>
    <col min="5900" max="5900" width="13.125" customWidth="1"/>
    <col min="5901" max="5901" width="9" customWidth="1"/>
    <col min="5903" max="5903" width="12.875" customWidth="1"/>
    <col min="5904" max="5910" width="0" hidden="1" customWidth="1"/>
    <col min="6145" max="6145" width="11.375" bestFit="1" customWidth="1"/>
    <col min="6146" max="6146" width="16.25" bestFit="1" customWidth="1"/>
    <col min="6147" max="6147" width="17.125" bestFit="1" customWidth="1"/>
    <col min="6148" max="6148" width="9.75" bestFit="1" customWidth="1"/>
    <col min="6149" max="6150" width="0" hidden="1" customWidth="1"/>
    <col min="6153" max="6154" width="0" hidden="1" customWidth="1"/>
    <col min="6155" max="6155" width="17.125" bestFit="1" customWidth="1"/>
    <col min="6156" max="6156" width="13.125" customWidth="1"/>
    <col min="6157" max="6157" width="9" customWidth="1"/>
    <col min="6159" max="6159" width="12.875" customWidth="1"/>
    <col min="6160" max="6166" width="0" hidden="1" customWidth="1"/>
    <col min="6401" max="6401" width="11.375" bestFit="1" customWidth="1"/>
    <col min="6402" max="6402" width="16.25" bestFit="1" customWidth="1"/>
    <col min="6403" max="6403" width="17.125" bestFit="1" customWidth="1"/>
    <col min="6404" max="6404" width="9.75" bestFit="1" customWidth="1"/>
    <col min="6405" max="6406" width="0" hidden="1" customWidth="1"/>
    <col min="6409" max="6410" width="0" hidden="1" customWidth="1"/>
    <col min="6411" max="6411" width="17.125" bestFit="1" customWidth="1"/>
    <col min="6412" max="6412" width="13.125" customWidth="1"/>
    <col min="6413" max="6413" width="9" customWidth="1"/>
    <col min="6415" max="6415" width="12.875" customWidth="1"/>
    <col min="6416" max="6422" width="0" hidden="1" customWidth="1"/>
    <col min="6657" max="6657" width="11.375" bestFit="1" customWidth="1"/>
    <col min="6658" max="6658" width="16.25" bestFit="1" customWidth="1"/>
    <col min="6659" max="6659" width="17.125" bestFit="1" customWidth="1"/>
    <col min="6660" max="6660" width="9.75" bestFit="1" customWidth="1"/>
    <col min="6661" max="6662" width="0" hidden="1" customWidth="1"/>
    <col min="6665" max="6666" width="0" hidden="1" customWidth="1"/>
    <col min="6667" max="6667" width="17.125" bestFit="1" customWidth="1"/>
    <col min="6668" max="6668" width="13.125" customWidth="1"/>
    <col min="6669" max="6669" width="9" customWidth="1"/>
    <col min="6671" max="6671" width="12.875" customWidth="1"/>
    <col min="6672" max="6678" width="0" hidden="1" customWidth="1"/>
    <col min="6913" max="6913" width="11.375" bestFit="1" customWidth="1"/>
    <col min="6914" max="6914" width="16.25" bestFit="1" customWidth="1"/>
    <col min="6915" max="6915" width="17.125" bestFit="1" customWidth="1"/>
    <col min="6916" max="6916" width="9.75" bestFit="1" customWidth="1"/>
    <col min="6917" max="6918" width="0" hidden="1" customWidth="1"/>
    <col min="6921" max="6922" width="0" hidden="1" customWidth="1"/>
    <col min="6923" max="6923" width="17.125" bestFit="1" customWidth="1"/>
    <col min="6924" max="6924" width="13.125" customWidth="1"/>
    <col min="6925" max="6925" width="9" customWidth="1"/>
    <col min="6927" max="6927" width="12.875" customWidth="1"/>
    <col min="6928" max="6934" width="0" hidden="1" customWidth="1"/>
    <col min="7169" max="7169" width="11.375" bestFit="1" customWidth="1"/>
    <col min="7170" max="7170" width="16.25" bestFit="1" customWidth="1"/>
    <col min="7171" max="7171" width="17.125" bestFit="1" customWidth="1"/>
    <col min="7172" max="7172" width="9.75" bestFit="1" customWidth="1"/>
    <col min="7173" max="7174" width="0" hidden="1" customWidth="1"/>
    <col min="7177" max="7178" width="0" hidden="1" customWidth="1"/>
    <col min="7179" max="7179" width="17.125" bestFit="1" customWidth="1"/>
    <col min="7180" max="7180" width="13.125" customWidth="1"/>
    <col min="7181" max="7181" width="9" customWidth="1"/>
    <col min="7183" max="7183" width="12.875" customWidth="1"/>
    <col min="7184" max="7190" width="0" hidden="1" customWidth="1"/>
    <col min="7425" max="7425" width="11.375" bestFit="1" customWidth="1"/>
    <col min="7426" max="7426" width="16.25" bestFit="1" customWidth="1"/>
    <col min="7427" max="7427" width="17.125" bestFit="1" customWidth="1"/>
    <col min="7428" max="7428" width="9.75" bestFit="1" customWidth="1"/>
    <col min="7429" max="7430" width="0" hidden="1" customWidth="1"/>
    <col min="7433" max="7434" width="0" hidden="1" customWidth="1"/>
    <col min="7435" max="7435" width="17.125" bestFit="1" customWidth="1"/>
    <col min="7436" max="7436" width="13.125" customWidth="1"/>
    <col min="7437" max="7437" width="9" customWidth="1"/>
    <col min="7439" max="7439" width="12.875" customWidth="1"/>
    <col min="7440" max="7446" width="0" hidden="1" customWidth="1"/>
    <col min="7681" max="7681" width="11.375" bestFit="1" customWidth="1"/>
    <col min="7682" max="7682" width="16.25" bestFit="1" customWidth="1"/>
    <col min="7683" max="7683" width="17.125" bestFit="1" customWidth="1"/>
    <col min="7684" max="7684" width="9.75" bestFit="1" customWidth="1"/>
    <col min="7685" max="7686" width="0" hidden="1" customWidth="1"/>
    <col min="7689" max="7690" width="0" hidden="1" customWidth="1"/>
    <col min="7691" max="7691" width="17.125" bestFit="1" customWidth="1"/>
    <col min="7692" max="7692" width="13.125" customWidth="1"/>
    <col min="7693" max="7693" width="9" customWidth="1"/>
    <col min="7695" max="7695" width="12.875" customWidth="1"/>
    <col min="7696" max="7702" width="0" hidden="1" customWidth="1"/>
    <col min="7937" max="7937" width="11.375" bestFit="1" customWidth="1"/>
    <col min="7938" max="7938" width="16.25" bestFit="1" customWidth="1"/>
    <col min="7939" max="7939" width="17.125" bestFit="1" customWidth="1"/>
    <col min="7940" max="7940" width="9.75" bestFit="1" customWidth="1"/>
    <col min="7941" max="7942" width="0" hidden="1" customWidth="1"/>
    <col min="7945" max="7946" width="0" hidden="1" customWidth="1"/>
    <col min="7947" max="7947" width="17.125" bestFit="1" customWidth="1"/>
    <col min="7948" max="7948" width="13.125" customWidth="1"/>
    <col min="7949" max="7949" width="9" customWidth="1"/>
    <col min="7951" max="7951" width="12.875" customWidth="1"/>
    <col min="7952" max="7958" width="0" hidden="1" customWidth="1"/>
    <col min="8193" max="8193" width="11.375" bestFit="1" customWidth="1"/>
    <col min="8194" max="8194" width="16.25" bestFit="1" customWidth="1"/>
    <col min="8195" max="8195" width="17.125" bestFit="1" customWidth="1"/>
    <col min="8196" max="8196" width="9.75" bestFit="1" customWidth="1"/>
    <col min="8197" max="8198" width="0" hidden="1" customWidth="1"/>
    <col min="8201" max="8202" width="0" hidden="1" customWidth="1"/>
    <col min="8203" max="8203" width="17.125" bestFit="1" customWidth="1"/>
    <col min="8204" max="8204" width="13.125" customWidth="1"/>
    <col min="8205" max="8205" width="9" customWidth="1"/>
    <col min="8207" max="8207" width="12.875" customWidth="1"/>
    <col min="8208" max="8214" width="0" hidden="1" customWidth="1"/>
    <col min="8449" max="8449" width="11.375" bestFit="1" customWidth="1"/>
    <col min="8450" max="8450" width="16.25" bestFit="1" customWidth="1"/>
    <col min="8451" max="8451" width="17.125" bestFit="1" customWidth="1"/>
    <col min="8452" max="8452" width="9.75" bestFit="1" customWidth="1"/>
    <col min="8453" max="8454" width="0" hidden="1" customWidth="1"/>
    <col min="8457" max="8458" width="0" hidden="1" customWidth="1"/>
    <col min="8459" max="8459" width="17.125" bestFit="1" customWidth="1"/>
    <col min="8460" max="8460" width="13.125" customWidth="1"/>
    <col min="8461" max="8461" width="9" customWidth="1"/>
    <col min="8463" max="8463" width="12.875" customWidth="1"/>
    <col min="8464" max="8470" width="0" hidden="1" customWidth="1"/>
    <col min="8705" max="8705" width="11.375" bestFit="1" customWidth="1"/>
    <col min="8706" max="8706" width="16.25" bestFit="1" customWidth="1"/>
    <col min="8707" max="8707" width="17.125" bestFit="1" customWidth="1"/>
    <col min="8708" max="8708" width="9.75" bestFit="1" customWidth="1"/>
    <col min="8709" max="8710" width="0" hidden="1" customWidth="1"/>
    <col min="8713" max="8714" width="0" hidden="1" customWidth="1"/>
    <col min="8715" max="8715" width="17.125" bestFit="1" customWidth="1"/>
    <col min="8716" max="8716" width="13.125" customWidth="1"/>
    <col min="8717" max="8717" width="9" customWidth="1"/>
    <col min="8719" max="8719" width="12.875" customWidth="1"/>
    <col min="8720" max="8726" width="0" hidden="1" customWidth="1"/>
    <col min="8961" max="8961" width="11.375" bestFit="1" customWidth="1"/>
    <col min="8962" max="8962" width="16.25" bestFit="1" customWidth="1"/>
    <col min="8963" max="8963" width="17.125" bestFit="1" customWidth="1"/>
    <col min="8964" max="8964" width="9.75" bestFit="1" customWidth="1"/>
    <col min="8965" max="8966" width="0" hidden="1" customWidth="1"/>
    <col min="8969" max="8970" width="0" hidden="1" customWidth="1"/>
    <col min="8971" max="8971" width="17.125" bestFit="1" customWidth="1"/>
    <col min="8972" max="8972" width="13.125" customWidth="1"/>
    <col min="8973" max="8973" width="9" customWidth="1"/>
    <col min="8975" max="8975" width="12.875" customWidth="1"/>
    <col min="8976" max="8982" width="0" hidden="1" customWidth="1"/>
    <col min="9217" max="9217" width="11.375" bestFit="1" customWidth="1"/>
    <col min="9218" max="9218" width="16.25" bestFit="1" customWidth="1"/>
    <col min="9219" max="9219" width="17.125" bestFit="1" customWidth="1"/>
    <col min="9220" max="9220" width="9.75" bestFit="1" customWidth="1"/>
    <col min="9221" max="9222" width="0" hidden="1" customWidth="1"/>
    <col min="9225" max="9226" width="0" hidden="1" customWidth="1"/>
    <col min="9227" max="9227" width="17.125" bestFit="1" customWidth="1"/>
    <col min="9228" max="9228" width="13.125" customWidth="1"/>
    <col min="9229" max="9229" width="9" customWidth="1"/>
    <col min="9231" max="9231" width="12.875" customWidth="1"/>
    <col min="9232" max="9238" width="0" hidden="1" customWidth="1"/>
    <col min="9473" max="9473" width="11.375" bestFit="1" customWidth="1"/>
    <col min="9474" max="9474" width="16.25" bestFit="1" customWidth="1"/>
    <col min="9475" max="9475" width="17.125" bestFit="1" customWidth="1"/>
    <col min="9476" max="9476" width="9.75" bestFit="1" customWidth="1"/>
    <col min="9477" max="9478" width="0" hidden="1" customWidth="1"/>
    <col min="9481" max="9482" width="0" hidden="1" customWidth="1"/>
    <col min="9483" max="9483" width="17.125" bestFit="1" customWidth="1"/>
    <col min="9484" max="9484" width="13.125" customWidth="1"/>
    <col min="9485" max="9485" width="9" customWidth="1"/>
    <col min="9487" max="9487" width="12.875" customWidth="1"/>
    <col min="9488" max="9494" width="0" hidden="1" customWidth="1"/>
    <col min="9729" max="9729" width="11.375" bestFit="1" customWidth="1"/>
    <col min="9730" max="9730" width="16.25" bestFit="1" customWidth="1"/>
    <col min="9731" max="9731" width="17.125" bestFit="1" customWidth="1"/>
    <col min="9732" max="9732" width="9.75" bestFit="1" customWidth="1"/>
    <col min="9733" max="9734" width="0" hidden="1" customWidth="1"/>
    <col min="9737" max="9738" width="0" hidden="1" customWidth="1"/>
    <col min="9739" max="9739" width="17.125" bestFit="1" customWidth="1"/>
    <col min="9740" max="9740" width="13.125" customWidth="1"/>
    <col min="9741" max="9741" width="9" customWidth="1"/>
    <col min="9743" max="9743" width="12.875" customWidth="1"/>
    <col min="9744" max="9750" width="0" hidden="1" customWidth="1"/>
    <col min="9985" max="9985" width="11.375" bestFit="1" customWidth="1"/>
    <col min="9986" max="9986" width="16.25" bestFit="1" customWidth="1"/>
    <col min="9987" max="9987" width="17.125" bestFit="1" customWidth="1"/>
    <col min="9988" max="9988" width="9.75" bestFit="1" customWidth="1"/>
    <col min="9989" max="9990" width="0" hidden="1" customWidth="1"/>
    <col min="9993" max="9994" width="0" hidden="1" customWidth="1"/>
    <col min="9995" max="9995" width="17.125" bestFit="1" customWidth="1"/>
    <col min="9996" max="9996" width="13.125" customWidth="1"/>
    <col min="9997" max="9997" width="9" customWidth="1"/>
    <col min="9999" max="9999" width="12.875" customWidth="1"/>
    <col min="10000" max="10006" width="0" hidden="1" customWidth="1"/>
    <col min="10241" max="10241" width="11.375" bestFit="1" customWidth="1"/>
    <col min="10242" max="10242" width="16.25" bestFit="1" customWidth="1"/>
    <col min="10243" max="10243" width="17.125" bestFit="1" customWidth="1"/>
    <col min="10244" max="10244" width="9.75" bestFit="1" customWidth="1"/>
    <col min="10245" max="10246" width="0" hidden="1" customWidth="1"/>
    <col min="10249" max="10250" width="0" hidden="1" customWidth="1"/>
    <col min="10251" max="10251" width="17.125" bestFit="1" customWidth="1"/>
    <col min="10252" max="10252" width="13.125" customWidth="1"/>
    <col min="10253" max="10253" width="9" customWidth="1"/>
    <col min="10255" max="10255" width="12.875" customWidth="1"/>
    <col min="10256" max="10262" width="0" hidden="1" customWidth="1"/>
    <col min="10497" max="10497" width="11.375" bestFit="1" customWidth="1"/>
    <col min="10498" max="10498" width="16.25" bestFit="1" customWidth="1"/>
    <col min="10499" max="10499" width="17.125" bestFit="1" customWidth="1"/>
    <col min="10500" max="10500" width="9.75" bestFit="1" customWidth="1"/>
    <col min="10501" max="10502" width="0" hidden="1" customWidth="1"/>
    <col min="10505" max="10506" width="0" hidden="1" customWidth="1"/>
    <col min="10507" max="10507" width="17.125" bestFit="1" customWidth="1"/>
    <col min="10508" max="10508" width="13.125" customWidth="1"/>
    <col min="10509" max="10509" width="9" customWidth="1"/>
    <col min="10511" max="10511" width="12.875" customWidth="1"/>
    <col min="10512" max="10518" width="0" hidden="1" customWidth="1"/>
    <col min="10753" max="10753" width="11.375" bestFit="1" customWidth="1"/>
    <col min="10754" max="10754" width="16.25" bestFit="1" customWidth="1"/>
    <col min="10755" max="10755" width="17.125" bestFit="1" customWidth="1"/>
    <col min="10756" max="10756" width="9.75" bestFit="1" customWidth="1"/>
    <col min="10757" max="10758" width="0" hidden="1" customWidth="1"/>
    <col min="10761" max="10762" width="0" hidden="1" customWidth="1"/>
    <col min="10763" max="10763" width="17.125" bestFit="1" customWidth="1"/>
    <col min="10764" max="10764" width="13.125" customWidth="1"/>
    <col min="10765" max="10765" width="9" customWidth="1"/>
    <col min="10767" max="10767" width="12.875" customWidth="1"/>
    <col min="10768" max="10774" width="0" hidden="1" customWidth="1"/>
    <col min="11009" max="11009" width="11.375" bestFit="1" customWidth="1"/>
    <col min="11010" max="11010" width="16.25" bestFit="1" customWidth="1"/>
    <col min="11011" max="11011" width="17.125" bestFit="1" customWidth="1"/>
    <col min="11012" max="11012" width="9.75" bestFit="1" customWidth="1"/>
    <col min="11013" max="11014" width="0" hidden="1" customWidth="1"/>
    <col min="11017" max="11018" width="0" hidden="1" customWidth="1"/>
    <col min="11019" max="11019" width="17.125" bestFit="1" customWidth="1"/>
    <col min="11020" max="11020" width="13.125" customWidth="1"/>
    <col min="11021" max="11021" width="9" customWidth="1"/>
    <col min="11023" max="11023" width="12.875" customWidth="1"/>
    <col min="11024" max="11030" width="0" hidden="1" customWidth="1"/>
    <col min="11265" max="11265" width="11.375" bestFit="1" customWidth="1"/>
    <col min="11266" max="11266" width="16.25" bestFit="1" customWidth="1"/>
    <col min="11267" max="11267" width="17.125" bestFit="1" customWidth="1"/>
    <col min="11268" max="11268" width="9.75" bestFit="1" customWidth="1"/>
    <col min="11269" max="11270" width="0" hidden="1" customWidth="1"/>
    <col min="11273" max="11274" width="0" hidden="1" customWidth="1"/>
    <col min="11275" max="11275" width="17.125" bestFit="1" customWidth="1"/>
    <col min="11276" max="11276" width="13.125" customWidth="1"/>
    <col min="11277" max="11277" width="9" customWidth="1"/>
    <col min="11279" max="11279" width="12.875" customWidth="1"/>
    <col min="11280" max="11286" width="0" hidden="1" customWidth="1"/>
    <col min="11521" max="11521" width="11.375" bestFit="1" customWidth="1"/>
    <col min="11522" max="11522" width="16.25" bestFit="1" customWidth="1"/>
    <col min="11523" max="11523" width="17.125" bestFit="1" customWidth="1"/>
    <col min="11524" max="11524" width="9.75" bestFit="1" customWidth="1"/>
    <col min="11525" max="11526" width="0" hidden="1" customWidth="1"/>
    <col min="11529" max="11530" width="0" hidden="1" customWidth="1"/>
    <col min="11531" max="11531" width="17.125" bestFit="1" customWidth="1"/>
    <col min="11532" max="11532" width="13.125" customWidth="1"/>
    <col min="11533" max="11533" width="9" customWidth="1"/>
    <col min="11535" max="11535" width="12.875" customWidth="1"/>
    <col min="11536" max="11542" width="0" hidden="1" customWidth="1"/>
    <col min="11777" max="11777" width="11.375" bestFit="1" customWidth="1"/>
    <col min="11778" max="11778" width="16.25" bestFit="1" customWidth="1"/>
    <col min="11779" max="11779" width="17.125" bestFit="1" customWidth="1"/>
    <col min="11780" max="11780" width="9.75" bestFit="1" customWidth="1"/>
    <col min="11781" max="11782" width="0" hidden="1" customWidth="1"/>
    <col min="11785" max="11786" width="0" hidden="1" customWidth="1"/>
    <col min="11787" max="11787" width="17.125" bestFit="1" customWidth="1"/>
    <col min="11788" max="11788" width="13.125" customWidth="1"/>
    <col min="11789" max="11789" width="9" customWidth="1"/>
    <col min="11791" max="11791" width="12.875" customWidth="1"/>
    <col min="11792" max="11798" width="0" hidden="1" customWidth="1"/>
    <col min="12033" max="12033" width="11.375" bestFit="1" customWidth="1"/>
    <col min="12034" max="12034" width="16.25" bestFit="1" customWidth="1"/>
    <col min="12035" max="12035" width="17.125" bestFit="1" customWidth="1"/>
    <col min="12036" max="12036" width="9.75" bestFit="1" customWidth="1"/>
    <col min="12037" max="12038" width="0" hidden="1" customWidth="1"/>
    <col min="12041" max="12042" width="0" hidden="1" customWidth="1"/>
    <col min="12043" max="12043" width="17.125" bestFit="1" customWidth="1"/>
    <col min="12044" max="12044" width="13.125" customWidth="1"/>
    <col min="12045" max="12045" width="9" customWidth="1"/>
    <col min="12047" max="12047" width="12.875" customWidth="1"/>
    <col min="12048" max="12054" width="0" hidden="1" customWidth="1"/>
    <col min="12289" max="12289" width="11.375" bestFit="1" customWidth="1"/>
    <col min="12290" max="12290" width="16.25" bestFit="1" customWidth="1"/>
    <col min="12291" max="12291" width="17.125" bestFit="1" customWidth="1"/>
    <col min="12292" max="12292" width="9.75" bestFit="1" customWidth="1"/>
    <col min="12293" max="12294" width="0" hidden="1" customWidth="1"/>
    <col min="12297" max="12298" width="0" hidden="1" customWidth="1"/>
    <col min="12299" max="12299" width="17.125" bestFit="1" customWidth="1"/>
    <col min="12300" max="12300" width="13.125" customWidth="1"/>
    <col min="12301" max="12301" width="9" customWidth="1"/>
    <col min="12303" max="12303" width="12.875" customWidth="1"/>
    <col min="12304" max="12310" width="0" hidden="1" customWidth="1"/>
    <col min="12545" max="12545" width="11.375" bestFit="1" customWidth="1"/>
    <col min="12546" max="12546" width="16.25" bestFit="1" customWidth="1"/>
    <col min="12547" max="12547" width="17.125" bestFit="1" customWidth="1"/>
    <col min="12548" max="12548" width="9.75" bestFit="1" customWidth="1"/>
    <col min="12549" max="12550" width="0" hidden="1" customWidth="1"/>
    <col min="12553" max="12554" width="0" hidden="1" customWidth="1"/>
    <col min="12555" max="12555" width="17.125" bestFit="1" customWidth="1"/>
    <col min="12556" max="12556" width="13.125" customWidth="1"/>
    <col min="12557" max="12557" width="9" customWidth="1"/>
    <col min="12559" max="12559" width="12.875" customWidth="1"/>
    <col min="12560" max="12566" width="0" hidden="1" customWidth="1"/>
    <col min="12801" max="12801" width="11.375" bestFit="1" customWidth="1"/>
    <col min="12802" max="12802" width="16.25" bestFit="1" customWidth="1"/>
    <col min="12803" max="12803" width="17.125" bestFit="1" customWidth="1"/>
    <col min="12804" max="12804" width="9.75" bestFit="1" customWidth="1"/>
    <col min="12805" max="12806" width="0" hidden="1" customWidth="1"/>
    <col min="12809" max="12810" width="0" hidden="1" customWidth="1"/>
    <col min="12811" max="12811" width="17.125" bestFit="1" customWidth="1"/>
    <col min="12812" max="12812" width="13.125" customWidth="1"/>
    <col min="12813" max="12813" width="9" customWidth="1"/>
    <col min="12815" max="12815" width="12.875" customWidth="1"/>
    <col min="12816" max="12822" width="0" hidden="1" customWidth="1"/>
    <col min="13057" max="13057" width="11.375" bestFit="1" customWidth="1"/>
    <col min="13058" max="13058" width="16.25" bestFit="1" customWidth="1"/>
    <col min="13059" max="13059" width="17.125" bestFit="1" customWidth="1"/>
    <col min="13060" max="13060" width="9.75" bestFit="1" customWidth="1"/>
    <col min="13061" max="13062" width="0" hidden="1" customWidth="1"/>
    <col min="13065" max="13066" width="0" hidden="1" customWidth="1"/>
    <col min="13067" max="13067" width="17.125" bestFit="1" customWidth="1"/>
    <col min="13068" max="13068" width="13.125" customWidth="1"/>
    <col min="13069" max="13069" width="9" customWidth="1"/>
    <col min="13071" max="13071" width="12.875" customWidth="1"/>
    <col min="13072" max="13078" width="0" hidden="1" customWidth="1"/>
    <col min="13313" max="13313" width="11.375" bestFit="1" customWidth="1"/>
    <col min="13314" max="13314" width="16.25" bestFit="1" customWidth="1"/>
    <col min="13315" max="13315" width="17.125" bestFit="1" customWidth="1"/>
    <col min="13316" max="13316" width="9.75" bestFit="1" customWidth="1"/>
    <col min="13317" max="13318" width="0" hidden="1" customWidth="1"/>
    <col min="13321" max="13322" width="0" hidden="1" customWidth="1"/>
    <col min="13323" max="13323" width="17.125" bestFit="1" customWidth="1"/>
    <col min="13324" max="13324" width="13.125" customWidth="1"/>
    <col min="13325" max="13325" width="9" customWidth="1"/>
    <col min="13327" max="13327" width="12.875" customWidth="1"/>
    <col min="13328" max="13334" width="0" hidden="1" customWidth="1"/>
    <col min="13569" max="13569" width="11.375" bestFit="1" customWidth="1"/>
    <col min="13570" max="13570" width="16.25" bestFit="1" customWidth="1"/>
    <col min="13571" max="13571" width="17.125" bestFit="1" customWidth="1"/>
    <col min="13572" max="13572" width="9.75" bestFit="1" customWidth="1"/>
    <col min="13573" max="13574" width="0" hidden="1" customWidth="1"/>
    <col min="13577" max="13578" width="0" hidden="1" customWidth="1"/>
    <col min="13579" max="13579" width="17.125" bestFit="1" customWidth="1"/>
    <col min="13580" max="13580" width="13.125" customWidth="1"/>
    <col min="13581" max="13581" width="9" customWidth="1"/>
    <col min="13583" max="13583" width="12.875" customWidth="1"/>
    <col min="13584" max="13590" width="0" hidden="1" customWidth="1"/>
    <col min="13825" max="13825" width="11.375" bestFit="1" customWidth="1"/>
    <col min="13826" max="13826" width="16.25" bestFit="1" customWidth="1"/>
    <col min="13827" max="13827" width="17.125" bestFit="1" customWidth="1"/>
    <col min="13828" max="13828" width="9.75" bestFit="1" customWidth="1"/>
    <col min="13829" max="13830" width="0" hidden="1" customWidth="1"/>
    <col min="13833" max="13834" width="0" hidden="1" customWidth="1"/>
    <col min="13835" max="13835" width="17.125" bestFit="1" customWidth="1"/>
    <col min="13836" max="13836" width="13.125" customWidth="1"/>
    <col min="13837" max="13837" width="9" customWidth="1"/>
    <col min="13839" max="13839" width="12.875" customWidth="1"/>
    <col min="13840" max="13846" width="0" hidden="1" customWidth="1"/>
    <col min="14081" max="14081" width="11.375" bestFit="1" customWidth="1"/>
    <col min="14082" max="14082" width="16.25" bestFit="1" customWidth="1"/>
    <col min="14083" max="14083" width="17.125" bestFit="1" customWidth="1"/>
    <col min="14084" max="14084" width="9.75" bestFit="1" customWidth="1"/>
    <col min="14085" max="14086" width="0" hidden="1" customWidth="1"/>
    <col min="14089" max="14090" width="0" hidden="1" customWidth="1"/>
    <col min="14091" max="14091" width="17.125" bestFit="1" customWidth="1"/>
    <col min="14092" max="14092" width="13.125" customWidth="1"/>
    <col min="14093" max="14093" width="9" customWidth="1"/>
    <col min="14095" max="14095" width="12.875" customWidth="1"/>
    <col min="14096" max="14102" width="0" hidden="1" customWidth="1"/>
    <col min="14337" max="14337" width="11.375" bestFit="1" customWidth="1"/>
    <col min="14338" max="14338" width="16.25" bestFit="1" customWidth="1"/>
    <col min="14339" max="14339" width="17.125" bestFit="1" customWidth="1"/>
    <col min="14340" max="14340" width="9.75" bestFit="1" customWidth="1"/>
    <col min="14341" max="14342" width="0" hidden="1" customWidth="1"/>
    <col min="14345" max="14346" width="0" hidden="1" customWidth="1"/>
    <col min="14347" max="14347" width="17.125" bestFit="1" customWidth="1"/>
    <col min="14348" max="14348" width="13.125" customWidth="1"/>
    <col min="14349" max="14349" width="9" customWidth="1"/>
    <col min="14351" max="14351" width="12.875" customWidth="1"/>
    <col min="14352" max="14358" width="0" hidden="1" customWidth="1"/>
    <col min="14593" max="14593" width="11.375" bestFit="1" customWidth="1"/>
    <col min="14594" max="14594" width="16.25" bestFit="1" customWidth="1"/>
    <col min="14595" max="14595" width="17.125" bestFit="1" customWidth="1"/>
    <col min="14596" max="14596" width="9.75" bestFit="1" customWidth="1"/>
    <col min="14597" max="14598" width="0" hidden="1" customWidth="1"/>
    <col min="14601" max="14602" width="0" hidden="1" customWidth="1"/>
    <col min="14603" max="14603" width="17.125" bestFit="1" customWidth="1"/>
    <col min="14604" max="14604" width="13.125" customWidth="1"/>
    <col min="14605" max="14605" width="9" customWidth="1"/>
    <col min="14607" max="14607" width="12.875" customWidth="1"/>
    <col min="14608" max="14614" width="0" hidden="1" customWidth="1"/>
    <col min="14849" max="14849" width="11.375" bestFit="1" customWidth="1"/>
    <col min="14850" max="14850" width="16.25" bestFit="1" customWidth="1"/>
    <col min="14851" max="14851" width="17.125" bestFit="1" customWidth="1"/>
    <col min="14852" max="14852" width="9.75" bestFit="1" customWidth="1"/>
    <col min="14853" max="14854" width="0" hidden="1" customWidth="1"/>
    <col min="14857" max="14858" width="0" hidden="1" customWidth="1"/>
    <col min="14859" max="14859" width="17.125" bestFit="1" customWidth="1"/>
    <col min="14860" max="14860" width="13.125" customWidth="1"/>
    <col min="14861" max="14861" width="9" customWidth="1"/>
    <col min="14863" max="14863" width="12.875" customWidth="1"/>
    <col min="14864" max="14870" width="0" hidden="1" customWidth="1"/>
    <col min="15105" max="15105" width="11.375" bestFit="1" customWidth="1"/>
    <col min="15106" max="15106" width="16.25" bestFit="1" customWidth="1"/>
    <col min="15107" max="15107" width="17.125" bestFit="1" customWidth="1"/>
    <col min="15108" max="15108" width="9.75" bestFit="1" customWidth="1"/>
    <col min="15109" max="15110" width="0" hidden="1" customWidth="1"/>
    <col min="15113" max="15114" width="0" hidden="1" customWidth="1"/>
    <col min="15115" max="15115" width="17.125" bestFit="1" customWidth="1"/>
    <col min="15116" max="15116" width="13.125" customWidth="1"/>
    <col min="15117" max="15117" width="9" customWidth="1"/>
    <col min="15119" max="15119" width="12.875" customWidth="1"/>
    <col min="15120" max="15126" width="0" hidden="1" customWidth="1"/>
    <col min="15361" max="15361" width="11.375" bestFit="1" customWidth="1"/>
    <col min="15362" max="15362" width="16.25" bestFit="1" customWidth="1"/>
    <col min="15363" max="15363" width="17.125" bestFit="1" customWidth="1"/>
    <col min="15364" max="15364" width="9.75" bestFit="1" customWidth="1"/>
    <col min="15365" max="15366" width="0" hidden="1" customWidth="1"/>
    <col min="15369" max="15370" width="0" hidden="1" customWidth="1"/>
    <col min="15371" max="15371" width="17.125" bestFit="1" customWidth="1"/>
    <col min="15372" max="15372" width="13.125" customWidth="1"/>
    <col min="15373" max="15373" width="9" customWidth="1"/>
    <col min="15375" max="15375" width="12.875" customWidth="1"/>
    <col min="15376" max="15382" width="0" hidden="1" customWidth="1"/>
    <col min="15617" max="15617" width="11.375" bestFit="1" customWidth="1"/>
    <col min="15618" max="15618" width="16.25" bestFit="1" customWidth="1"/>
    <col min="15619" max="15619" width="17.125" bestFit="1" customWidth="1"/>
    <col min="15620" max="15620" width="9.75" bestFit="1" customWidth="1"/>
    <col min="15621" max="15622" width="0" hidden="1" customWidth="1"/>
    <col min="15625" max="15626" width="0" hidden="1" customWidth="1"/>
    <col min="15627" max="15627" width="17.125" bestFit="1" customWidth="1"/>
    <col min="15628" max="15628" width="13.125" customWidth="1"/>
    <col min="15629" max="15629" width="9" customWidth="1"/>
    <col min="15631" max="15631" width="12.875" customWidth="1"/>
    <col min="15632" max="15638" width="0" hidden="1" customWidth="1"/>
    <col min="15873" max="15873" width="11.375" bestFit="1" customWidth="1"/>
    <col min="15874" max="15874" width="16.25" bestFit="1" customWidth="1"/>
    <col min="15875" max="15875" width="17.125" bestFit="1" customWidth="1"/>
    <col min="15876" max="15876" width="9.75" bestFit="1" customWidth="1"/>
    <col min="15877" max="15878" width="0" hidden="1" customWidth="1"/>
    <col min="15881" max="15882" width="0" hidden="1" customWidth="1"/>
    <col min="15883" max="15883" width="17.125" bestFit="1" customWidth="1"/>
    <col min="15884" max="15884" width="13.125" customWidth="1"/>
    <col min="15885" max="15885" width="9" customWidth="1"/>
    <col min="15887" max="15887" width="12.875" customWidth="1"/>
    <col min="15888" max="15894" width="0" hidden="1" customWidth="1"/>
    <col min="16129" max="16129" width="11.375" bestFit="1" customWidth="1"/>
    <col min="16130" max="16130" width="16.25" bestFit="1" customWidth="1"/>
    <col min="16131" max="16131" width="17.125" bestFit="1" customWidth="1"/>
    <col min="16132" max="16132" width="9.75" bestFit="1" customWidth="1"/>
    <col min="16133" max="16134" width="0" hidden="1" customWidth="1"/>
    <col min="16137" max="16138" width="0" hidden="1" customWidth="1"/>
    <col min="16139" max="16139" width="17.125" bestFit="1" customWidth="1"/>
    <col min="16140" max="16140" width="13.125" customWidth="1"/>
    <col min="16141" max="16141" width="9" customWidth="1"/>
    <col min="16143" max="16143" width="12.875" customWidth="1"/>
    <col min="16144" max="16150" width="0" hidden="1" customWidth="1"/>
  </cols>
  <sheetData>
    <row r="1" spans="1:22" s="4" customFormat="1" ht="13.5" customHeight="1">
      <c r="A1" s="550" t="s">
        <v>425</v>
      </c>
      <c r="B1" s="550" t="s">
        <v>426</v>
      </c>
      <c r="C1" s="556" t="s">
        <v>427</v>
      </c>
      <c r="D1" s="556" t="s">
        <v>428</v>
      </c>
      <c r="E1" s="557" t="s">
        <v>429</v>
      </c>
      <c r="F1" s="550" t="s">
        <v>430</v>
      </c>
      <c r="G1" s="546" t="s">
        <v>431</v>
      </c>
      <c r="H1" s="548" t="s">
        <v>432</v>
      </c>
      <c r="I1" s="550" t="s">
        <v>433</v>
      </c>
      <c r="J1" s="543" t="s">
        <v>434</v>
      </c>
      <c r="K1" s="543"/>
      <c r="L1" s="544" t="s">
        <v>435</v>
      </c>
      <c r="M1" s="551"/>
      <c r="N1" s="551"/>
      <c r="O1" s="551"/>
      <c r="P1" s="552" t="s">
        <v>436</v>
      </c>
      <c r="Q1" s="552"/>
      <c r="R1" s="539" t="s">
        <v>437</v>
      </c>
      <c r="S1" s="539" t="s">
        <v>438</v>
      </c>
      <c r="T1" s="539" t="s">
        <v>439</v>
      </c>
      <c r="U1" s="541" t="s">
        <v>440</v>
      </c>
      <c r="V1" s="541" t="s">
        <v>441</v>
      </c>
    </row>
    <row r="2" spans="1:22" s="4" customFormat="1" ht="13.5" customHeight="1">
      <c r="A2" s="550"/>
      <c r="B2" s="550"/>
      <c r="C2" s="556"/>
      <c r="D2" s="556"/>
      <c r="E2" s="556"/>
      <c r="F2" s="550"/>
      <c r="G2" s="547"/>
      <c r="H2" s="549"/>
      <c r="I2" s="550"/>
      <c r="J2" s="543"/>
      <c r="K2" s="543"/>
      <c r="L2" s="551"/>
      <c r="M2" s="551"/>
      <c r="N2" s="551"/>
      <c r="O2" s="551"/>
      <c r="P2" s="552"/>
      <c r="Q2" s="552"/>
      <c r="R2" s="540"/>
      <c r="S2" s="540"/>
      <c r="T2" s="540"/>
      <c r="U2" s="542"/>
      <c r="V2" s="542"/>
    </row>
    <row r="3" spans="1:22" s="4" customFormat="1" ht="13.5" customHeight="1">
      <c r="A3" s="550"/>
      <c r="B3" s="550"/>
      <c r="C3" s="556"/>
      <c r="D3" s="556"/>
      <c r="E3" s="556"/>
      <c r="F3" s="550"/>
      <c r="G3" s="547"/>
      <c r="H3" s="549"/>
      <c r="I3" s="550"/>
      <c r="J3" s="543" t="s">
        <v>442</v>
      </c>
      <c r="K3" s="543" t="s">
        <v>443</v>
      </c>
      <c r="L3" s="544" t="s">
        <v>428</v>
      </c>
      <c r="M3" s="545" t="s">
        <v>444</v>
      </c>
      <c r="N3" s="545" t="s">
        <v>445</v>
      </c>
      <c r="O3" s="553" t="s">
        <v>446</v>
      </c>
      <c r="P3" s="552" t="s">
        <v>447</v>
      </c>
      <c r="Q3" s="554" t="s">
        <v>446</v>
      </c>
      <c r="R3" s="540"/>
      <c r="S3" s="540"/>
      <c r="T3" s="540"/>
      <c r="U3" s="542"/>
      <c r="V3" s="542"/>
    </row>
    <row r="4" spans="1:22" s="4" customFormat="1">
      <c r="A4" s="550"/>
      <c r="B4" s="550"/>
      <c r="C4" s="556"/>
      <c r="D4" s="556"/>
      <c r="E4" s="556"/>
      <c r="F4" s="550"/>
      <c r="G4" s="547"/>
      <c r="H4" s="549"/>
      <c r="I4" s="550"/>
      <c r="J4" s="543"/>
      <c r="K4" s="543"/>
      <c r="L4" s="544"/>
      <c r="M4" s="545"/>
      <c r="N4" s="545"/>
      <c r="O4" s="551"/>
      <c r="P4" s="552"/>
      <c r="Q4" s="555"/>
      <c r="R4" s="540"/>
      <c r="S4" s="540"/>
      <c r="T4" s="540"/>
      <c r="U4" s="542"/>
      <c r="V4" s="542"/>
    </row>
    <row r="5" spans="1:22" s="26" customFormat="1" ht="12">
      <c r="A5" s="26">
        <f>VALUE(工事情報!G3&amp;"02")</f>
        <v>2</v>
      </c>
      <c r="B5" s="424" t="s">
        <v>448</v>
      </c>
      <c r="C5" s="425">
        <f>工事情報!$G$5</f>
        <v>0</v>
      </c>
      <c r="D5" s="424">
        <f>工事情報!$G$6</f>
        <v>0</v>
      </c>
      <c r="E5" s="426" t="str">
        <f>開始画面!B1</f>
        <v>令和2年度</v>
      </c>
      <c r="F5" s="427"/>
      <c r="G5" s="427"/>
      <c r="H5" s="428">
        <f>工事情報!$G$9/1000</f>
        <v>0</v>
      </c>
      <c r="I5" s="427">
        <f>工事情報!G4</f>
        <v>0</v>
      </c>
      <c r="L5" s="24">
        <f>工事情報!G6</f>
        <v>0</v>
      </c>
      <c r="M5" s="24">
        <f>一般事項!G7</f>
        <v>1</v>
      </c>
      <c r="N5" s="24">
        <f>一般事項!$G$6</f>
        <v>1</v>
      </c>
      <c r="O5" s="26">
        <f>一般事項!$G$5</f>
        <v>1</v>
      </c>
    </row>
  </sheetData>
  <mergeCells count="25">
    <mergeCell ref="F1:F4"/>
    <mergeCell ref="A1:A4"/>
    <mergeCell ref="B1:B4"/>
    <mergeCell ref="C1:C4"/>
    <mergeCell ref="D1:D4"/>
    <mergeCell ref="E1:E4"/>
    <mergeCell ref="P1:Q2"/>
    <mergeCell ref="N3:N4"/>
    <mergeCell ref="O3:O4"/>
    <mergeCell ref="P3:P4"/>
    <mergeCell ref="Q3:Q4"/>
    <mergeCell ref="J3:J4"/>
    <mergeCell ref="K3:K4"/>
    <mergeCell ref="L3:L4"/>
    <mergeCell ref="M3:M4"/>
    <mergeCell ref="G1:G4"/>
    <mergeCell ref="H1:H4"/>
    <mergeCell ref="I1:I4"/>
    <mergeCell ref="J1:K2"/>
    <mergeCell ref="L1:O2"/>
    <mergeCell ref="R1:R4"/>
    <mergeCell ref="S1:S4"/>
    <mergeCell ref="T1:T4"/>
    <mergeCell ref="U1:U4"/>
    <mergeCell ref="V1: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9</vt:i4>
      </vt:variant>
    </vt:vector>
  </HeadingPairs>
  <TitlesOfParts>
    <vt:vector size="16" baseType="lpstr">
      <vt:lpstr>開始画面</vt:lpstr>
      <vt:lpstr>工事情報</vt:lpstr>
      <vt:lpstr>一般事項</vt:lpstr>
      <vt:lpstr>発注１</vt:lpstr>
      <vt:lpstr>発注２</vt:lpstr>
      <vt:lpstr>修正履歴</vt:lpstr>
      <vt:lpstr>基礎データ</vt:lpstr>
      <vt:lpstr>H28基準書_共通仮設</vt:lpstr>
      <vt:lpstr>H29基準書_共通仮設</vt:lpstr>
      <vt:lpstr>H30基準書_共通仮設</vt:lpstr>
      <vt:lpstr>H31基準書_共通仮設</vt:lpstr>
      <vt:lpstr>一般事項!Print_Area</vt:lpstr>
      <vt:lpstr>工事情報!Print_Area</vt:lpstr>
      <vt:lpstr>発注１!Print_Area</vt:lpstr>
      <vt:lpstr>修正履歴!Print_Titles</vt:lpstr>
      <vt:lpstr>令和02基準書_共通仮設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大島 淑</dc:creator>
  <cp:lastModifiedBy>Administer</cp:lastModifiedBy>
  <cp:lastPrinted>2012-12-05T10:21:49Z</cp:lastPrinted>
  <dcterms:created xsi:type="dcterms:W3CDTF">2000-07-04T11:46:32Z</dcterms:created>
  <dcterms:modified xsi:type="dcterms:W3CDTF">2020-12-17T09:21:37Z</dcterms:modified>
</cp:coreProperties>
</file>